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弥生 テキスト製作 2020年度\1級対策テキスト2020PDF版\1級対策会計データ\1級対策テキスト問題集2020会計データ納品用\第2章事例演習2-1\"/>
    </mc:Choice>
  </mc:AlternateContent>
  <xr:revisionPtr revIDLastSave="0" documentId="13_ncr:1_{6F896EFD-FFC1-4DCD-8877-24D1DA89D6A0}" xr6:coauthVersionLast="44" xr6:coauthVersionMax="44" xr10:uidLastSave="{00000000-0000-0000-0000-000000000000}"/>
  <bookViews>
    <workbookView xWindow="-108" yWindow="-108" windowWidth="30936" windowHeight="17496" xr2:uid="{00000000-000D-0000-FFFF-FFFF00000000}"/>
  </bookViews>
  <sheets>
    <sheet name="月別予算資金繰り表" sheetId="1" r:id="rId1"/>
    <sheet name="Sheet2" sheetId="6" r:id="rId2"/>
    <sheet name="Sheet3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D22" i="1"/>
  <c r="E17" i="1"/>
  <c r="F17" i="1"/>
  <c r="G17" i="1"/>
  <c r="H17" i="1"/>
  <c r="I17" i="1"/>
  <c r="D17" i="1"/>
  <c r="E11" i="1"/>
  <c r="F11" i="1"/>
  <c r="G11" i="1"/>
  <c r="H11" i="1"/>
  <c r="I11" i="1"/>
  <c r="D11" i="1"/>
  <c r="I5" i="1"/>
  <c r="I12" i="1" s="1"/>
  <c r="I23" i="1" s="1"/>
  <c r="E5" i="1"/>
  <c r="E12" i="1" s="1"/>
  <c r="E23" i="1" s="1"/>
  <c r="F5" i="1"/>
  <c r="G5" i="1"/>
  <c r="G12" i="1" s="1"/>
  <c r="G23" i="1" s="1"/>
  <c r="H5" i="1"/>
  <c r="D5" i="1"/>
  <c r="D12" i="1" s="1"/>
  <c r="D23" i="1" s="1"/>
  <c r="D25" i="1" s="1"/>
  <c r="E24" i="1" s="1"/>
  <c r="E25" i="1" s="1"/>
  <c r="F24" i="1" s="1"/>
  <c r="H12" i="1" l="1"/>
  <c r="H23" i="1" s="1"/>
  <c r="F12" i="1"/>
  <c r="F23" i="1" s="1"/>
  <c r="F25" i="1" s="1"/>
  <c r="G24" i="1" s="1"/>
  <c r="G25" i="1" s="1"/>
  <c r="H24" i="1" s="1"/>
  <c r="H25" i="1" s="1"/>
  <c r="I24" i="1" s="1"/>
  <c r="I25" i="1" s="1"/>
</calcChain>
</file>

<file path=xl/sharedStrings.xml><?xml version="1.0" encoding="utf-8"?>
<sst xmlns="http://schemas.openxmlformats.org/spreadsheetml/2006/main" count="33" uniqueCount="33">
  <si>
    <t>資金繰り項目</t>
    <rPh sb="0" eb="3">
      <t>シキング</t>
    </rPh>
    <rPh sb="4" eb="6">
      <t>コウモク</t>
    </rPh>
    <phoneticPr fontId="2"/>
  </si>
  <si>
    <t>経常収支</t>
    <rPh sb="0" eb="2">
      <t>ケイジョウ</t>
    </rPh>
    <rPh sb="2" eb="4">
      <t>シュウシ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</si>
  <si>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</si>
  <si>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3">
      <t>ウリカケキン</t>
    </rPh>
    <rPh sb="3" eb="5">
      <t>カイシュウ</t>
    </rPh>
    <phoneticPr fontId="2"/>
  </si>
  <si>
    <t>　経常収入合計</t>
    <rPh sb="1" eb="3">
      <t>ケイジョウ</t>
    </rPh>
    <rPh sb="3" eb="5">
      <t>シュウニュウ</t>
    </rPh>
    <rPh sb="5" eb="7">
      <t>ゴウケイ</t>
    </rPh>
    <phoneticPr fontId="2"/>
  </si>
  <si>
    <t>現金仕入</t>
    <rPh sb="0" eb="2">
      <t>ゲンキン</t>
    </rPh>
    <rPh sb="2" eb="4">
      <t>シイレ</t>
    </rPh>
    <phoneticPr fontId="2"/>
  </si>
  <si>
    <t>買掛支払</t>
  </si>
  <si>
    <t>人件費支払</t>
    <rPh sb="0" eb="3">
      <t>ジンケンヒ</t>
    </rPh>
    <rPh sb="3" eb="5">
      <t>シハラ</t>
    </rPh>
    <phoneticPr fontId="2"/>
  </si>
  <si>
    <t>営業経費支払</t>
    <rPh sb="0" eb="2">
      <t>エイギョウ</t>
    </rPh>
    <rPh sb="2" eb="4">
      <t>ケイヒ</t>
    </rPh>
    <rPh sb="4" eb="6">
      <t>シハラ</t>
    </rPh>
    <phoneticPr fontId="2"/>
  </si>
  <si>
    <t>営業外費用</t>
    <rPh sb="0" eb="3">
      <t>エイギョウガイ</t>
    </rPh>
    <rPh sb="3" eb="5">
      <t>ヒヨウ</t>
    </rPh>
    <phoneticPr fontId="2"/>
  </si>
  <si>
    <t>　経常支出合計</t>
    <rPh sb="1" eb="3">
      <t>ケイジョウ</t>
    </rPh>
    <rPh sb="3" eb="5">
      <t>シシュツ</t>
    </rPh>
    <rPh sb="5" eb="7">
      <t>ゴウケイ</t>
    </rPh>
    <phoneticPr fontId="2"/>
  </si>
  <si>
    <t>　　経常収支過不足</t>
    <rPh sb="2" eb="4">
      <t>ケイジョウ</t>
    </rPh>
    <rPh sb="4" eb="6">
      <t>シュウシ</t>
    </rPh>
    <rPh sb="6" eb="9">
      <t>カフソク</t>
    </rPh>
    <phoneticPr fontId="2"/>
  </si>
  <si>
    <t>設備等収支</t>
    <rPh sb="0" eb="2">
      <t>セツビ</t>
    </rPh>
    <rPh sb="2" eb="3">
      <t>トウ</t>
    </rPh>
    <rPh sb="3" eb="5">
      <t>シュウシ</t>
    </rPh>
    <phoneticPr fontId="2"/>
  </si>
  <si>
    <t>設備等売却収入</t>
    <rPh sb="0" eb="2">
      <t>セツビ</t>
    </rPh>
    <rPh sb="2" eb="3">
      <t>トウ</t>
    </rPh>
    <rPh sb="3" eb="5">
      <t>バイキャク</t>
    </rPh>
    <rPh sb="5" eb="7">
      <t>シュウニュウ</t>
    </rPh>
    <phoneticPr fontId="2"/>
  </si>
  <si>
    <t>　設備等収入合計</t>
    <rPh sb="1" eb="3">
      <t>セツビ</t>
    </rPh>
    <rPh sb="3" eb="4">
      <t>トウ</t>
    </rPh>
    <rPh sb="4" eb="6">
      <t>シュウニュウ</t>
    </rPh>
    <rPh sb="6" eb="8">
      <t>ゴウケイ</t>
    </rPh>
    <phoneticPr fontId="2"/>
  </si>
  <si>
    <t>設備等購入支出</t>
    <rPh sb="0" eb="2">
      <t>セツビ</t>
    </rPh>
    <rPh sb="2" eb="3">
      <t>トウ</t>
    </rPh>
    <rPh sb="3" eb="5">
      <t>コウニュウ</t>
    </rPh>
    <rPh sb="5" eb="7">
      <t>シシュツ</t>
    </rPh>
    <phoneticPr fontId="2"/>
  </si>
  <si>
    <t>　設備等支出合計</t>
    <rPh sb="1" eb="3">
      <t>セツビ</t>
    </rPh>
    <rPh sb="3" eb="4">
      <t>トウ</t>
    </rPh>
    <rPh sb="4" eb="6">
      <t>シシュツ</t>
    </rPh>
    <rPh sb="6" eb="8">
      <t>ゴウケイ</t>
    </rPh>
    <phoneticPr fontId="2"/>
  </si>
  <si>
    <t>　　設備等収支過不足</t>
    <rPh sb="2" eb="4">
      <t>セツビ</t>
    </rPh>
    <rPh sb="4" eb="5">
      <t>トウ</t>
    </rPh>
    <rPh sb="5" eb="7">
      <t>シュウシ</t>
    </rPh>
    <rPh sb="7" eb="10">
      <t>カフソク</t>
    </rPh>
    <phoneticPr fontId="2"/>
  </si>
  <si>
    <t>財務収支</t>
    <rPh sb="0" eb="2">
      <t>ザイム</t>
    </rPh>
    <rPh sb="2" eb="4">
      <t>シュウシ</t>
    </rPh>
    <phoneticPr fontId="2"/>
  </si>
  <si>
    <t>借入金借入</t>
    <rPh sb="0" eb="3">
      <t>カリイレキン</t>
    </rPh>
    <rPh sb="3" eb="5">
      <t>カリイレ</t>
    </rPh>
    <phoneticPr fontId="2"/>
  </si>
  <si>
    <t>　財務収入合計</t>
    <rPh sb="1" eb="3">
      <t>ザイム</t>
    </rPh>
    <rPh sb="3" eb="5">
      <t>シュウニュウ</t>
    </rPh>
    <rPh sb="5" eb="7">
      <t>ゴウケイ</t>
    </rPh>
    <phoneticPr fontId="2"/>
  </si>
  <si>
    <t>借入金返済</t>
    <rPh sb="0" eb="3">
      <t>カリイレキン</t>
    </rPh>
    <rPh sb="3" eb="5">
      <t>ヘンサイ</t>
    </rPh>
    <phoneticPr fontId="2"/>
  </si>
  <si>
    <t>　財務支出合計</t>
    <rPh sb="1" eb="3">
      <t>ザイム</t>
    </rPh>
    <rPh sb="3" eb="5">
      <t>シシュツ</t>
    </rPh>
    <rPh sb="5" eb="7">
      <t>ゴウケイ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</si>
  <si>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</si>
  <si>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月初現金残高</t>
    <rPh sb="0" eb="2">
      <t>ゲッショ</t>
    </rPh>
    <rPh sb="2" eb="4">
      <t>ゲンキン</t>
    </rPh>
    <rPh sb="4" eb="6">
      <t>ザンダカ</t>
    </rPh>
    <phoneticPr fontId="2"/>
  </si>
  <si>
    <t>月末現金残高</t>
    <rPh sb="0" eb="2">
      <t>ゲツマツ</t>
    </rPh>
    <rPh sb="2" eb="4">
      <t>ゲンキン</t>
    </rPh>
    <rPh sb="4" eb="6">
      <t>ザンダカ</t>
    </rPh>
    <phoneticPr fontId="2"/>
  </si>
  <si>
    <t>　　財務収支過不足</t>
    <rPh sb="2" eb="4">
      <t>ザイム</t>
    </rPh>
    <rPh sb="4" eb="6">
      <t>シュウシ</t>
    </rPh>
    <rPh sb="6" eb="9">
      <t>カフソク</t>
    </rPh>
    <phoneticPr fontId="2"/>
  </si>
  <si>
    <t>10月</t>
    <rPh sb="2" eb="3">
      <t>ガツ</t>
    </rPh>
    <phoneticPr fontId="2"/>
  </si>
  <si>
    <t>11月</t>
  </si>
  <si>
    <t>12月</t>
  </si>
  <si>
    <t>１月</t>
    <phoneticPr fontId="1"/>
  </si>
  <si>
    <t>２月</t>
    <phoneticPr fontId="1"/>
  </si>
  <si>
    <t>３月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</si>
</sst>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);\(#,##0\)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Century"/>
      <family val="1"/>
    </font>
    <font>
      <sz val="10"/>
      <color rgb="FF000000"/>
      <name val="Century"/>
      <family val="1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177" fontId="4" fillId="0" borderId="1" xfId="0" applyNumberFormat="1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right" vertical="center"/>
    </xf>
    <xf numFmtId="177" fontId="4" fillId="0" borderId="13" xfId="0" applyNumberFormat="1" applyFont="1" applyFill="1" applyBorder="1" applyAlignment="1">
      <alignment horizontal="right" vertical="center"/>
    </xf>
    <xf numFmtId="177" fontId="4" fillId="0" borderId="14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177" fontId="4" fillId="0" borderId="4" xfId="0" applyNumberFormat="1" applyFont="1" applyFill="1" applyBorder="1" applyAlignment="1">
      <alignment horizontal="right" vertical="center"/>
    </xf>
    <xf numFmtId="177" fontId="4" fillId="0" borderId="5" xfId="0" applyNumberFormat="1" applyFont="1" applyFill="1" applyBorder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177" fontId="5" fillId="0" borderId="10" xfId="0" applyNumberFormat="1" applyFont="1" applyBorder="1" applyAlignment="1">
      <alignment horizontal="right" vertical="center"/>
    </xf>
    <xf numFmtId="177" fontId="5" fillId="0" borderId="11" xfId="0" applyNumberFormat="1" applyFont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right" vertical="center"/>
    </xf>
    <xf numFmtId="177" fontId="4" fillId="0" borderId="11" xfId="0" applyNumberFormat="1" applyFont="1" applyFill="1" applyBorder="1" applyAlignment="1">
      <alignment horizontal="right" vertical="center"/>
    </xf>
    <xf numFmtId="177" fontId="4" fillId="0" borderId="16" xfId="0" applyNumberFormat="1" applyFont="1" applyFill="1" applyBorder="1" applyAlignment="1">
      <alignment horizontal="right" vertical="center"/>
    </xf>
    <xf numFmtId="177" fontId="4" fillId="0" borderId="17" xfId="0" applyNumberFormat="1" applyFont="1" applyFill="1" applyBorder="1" applyAlignment="1">
      <alignment horizontal="right" vertical="center"/>
    </xf>
    <xf numFmtId="177" fontId="5" fillId="0" borderId="4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177" fontId="5" fillId="0" borderId="16" xfId="0" applyNumberFormat="1" applyFont="1" applyBorder="1" applyAlignment="1">
      <alignment horizontal="right" vertical="center"/>
    </xf>
    <xf numFmtId="177" fontId="5" fillId="0" borderId="17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177" fontId="4" fillId="0" borderId="7" xfId="0" applyNumberFormat="1" applyFont="1" applyFill="1" applyBorder="1" applyAlignment="1">
      <alignment horizontal="right" vertical="center"/>
    </xf>
    <xf numFmtId="177" fontId="4" fillId="0" borderId="8" xfId="0" applyNumberFormat="1" applyFont="1" applyFill="1" applyBorder="1" applyAlignment="1">
      <alignment horizontal="right" vertical="center"/>
    </xf>
    <xf numFmtId="176" fontId="6" fillId="0" borderId="1" xfId="0" applyNumberFormat="1" applyFont="1" applyBorder="1" applyAlignment="1">
      <alignment horizontal="center"/>
    </xf>
    <xf numFmtId="176" fontId="6" fillId="0" borderId="2" xfId="0" applyNumberFormat="1" applyFont="1" applyBorder="1" applyAlignment="1">
      <alignment horizontal="center"/>
    </xf>
    <xf numFmtId="176" fontId="8" fillId="0" borderId="3" xfId="0" applyNumberFormat="1" applyFont="1" applyBorder="1" applyAlignment="1"/>
    <xf numFmtId="176" fontId="8" fillId="0" borderId="6" xfId="0" applyNumberFormat="1" applyFont="1" applyBorder="1" applyAlignment="1"/>
    <xf numFmtId="176" fontId="8" fillId="0" borderId="9" xfId="0" applyNumberFormat="1" applyFont="1" applyBorder="1" applyAlignment="1"/>
    <xf numFmtId="176" fontId="8" fillId="0" borderId="12" xfId="0" applyNumberFormat="1" applyFont="1" applyBorder="1" applyAlignment="1"/>
    <xf numFmtId="176" fontId="8" fillId="0" borderId="15" xfId="0" applyNumberFormat="1" applyFont="1" applyFill="1" applyBorder="1" applyAlignment="1"/>
    <xf numFmtId="176" fontId="8" fillId="0" borderId="21" xfId="0" applyNumberFormat="1" applyFont="1" applyFill="1" applyBorder="1" applyAlignment="1"/>
    <xf numFmtId="176" fontId="8" fillId="0" borderId="18" xfId="0" applyNumberFormat="1" applyFont="1" applyFill="1" applyBorder="1" applyAlignment="1"/>
    <xf numFmtId="176" fontId="8" fillId="0" borderId="19" xfId="0" applyNumberFormat="1" applyFont="1" applyFill="1" applyBorder="1" applyAlignment="1"/>
    <xf numFmtId="176" fontId="8" fillId="0" borderId="20" xfId="0" applyNumberFormat="1" applyFont="1" applyFill="1" applyBorder="1" applyAlignment="1"/>
    <xf numFmtId="176" fontId="8" fillId="0" borderId="21" xfId="0" applyNumberFormat="1" applyFont="1" applyBorder="1" applyAlignment="1"/>
    <xf numFmtId="176" fontId="8" fillId="0" borderId="1" xfId="0" applyNumberFormat="1" applyFont="1" applyBorder="1" applyAlignment="1">
      <alignment vertical="center"/>
    </xf>
    <xf numFmtId="176" fontId="7" fillId="0" borderId="21" xfId="0" applyNumberFormat="1" applyFont="1" applyBorder="1" applyAlignment="1"/>
    <xf numFmtId="176" fontId="7" fillId="0" borderId="1" xfId="0" applyNumberFormat="1" applyFont="1" applyBorder="1" applyAlignment="1">
      <alignment vertical="center"/>
    </xf>
    <xf numFmtId="176" fontId="8" fillId="0" borderId="22" xfId="0" applyNumberFormat="1" applyFont="1" applyBorder="1" applyAlignment="1">
      <alignment vertical="center"/>
    </xf>
    <xf numFmtId="176" fontId="8" fillId="0" borderId="23" xfId="0" applyNumberFormat="1" applyFont="1" applyBorder="1" applyAlignment="1">
      <alignment vertical="center"/>
    </xf>
    <xf numFmtId="176" fontId="8" fillId="0" borderId="24" xfId="0" applyNumberFormat="1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6" fontId="8" fillId="0" borderId="25" xfId="0" applyNumberFormat="1" applyFont="1" applyFill="1" applyBorder="1" applyAlignment="1"/>
    <xf numFmtId="176" fontId="8" fillId="0" borderId="13" xfId="0" applyNumberFormat="1" applyFont="1" applyBorder="1" applyAlignment="1">
      <alignment vertical="center"/>
    </xf>
    <xf numFmtId="176" fontId="8" fillId="0" borderId="26" xfId="0" applyNumberFormat="1" applyFont="1" applyBorder="1" applyAlignment="1"/>
    <xf numFmtId="176" fontId="8" fillId="0" borderId="7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5"/>
  <sheetViews>
    <sheetView tabSelected="1" workbookViewId="0">
      <selection activeCell="K17" sqref="K17"/>
    </sheetView>
  </sheetViews>
  <sheetFormatPr defaultRowHeight="13.2" x14ac:dyDescent="0.2"/>
  <cols>
    <col min="1" max="1" width="3.21875" customWidth="1"/>
    <col min="2" max="2" width="12.77734375" customWidth="1"/>
    <col min="3" max="3" width="20" bestFit="1" customWidth="1"/>
    <col min="4" max="9" width="10.6640625" style="5" customWidth="1"/>
  </cols>
  <sheetData>
    <row r="1" spans="2:9" ht="13.8" thickBot="1" x14ac:dyDescent="0.25"/>
    <row r="2" spans="2:9" ht="13.8" thickBot="1" x14ac:dyDescent="0.2">
      <c r="B2" s="35" t="s">
        <v>0</v>
      </c>
      <c r="C2" s="36"/>
      <c r="D2" s="22" t="s">
        <v>27</v>
      </c>
      <c r="E2" s="22" t="s">
        <v>28</v>
      </c>
      <c r="F2" s="22" t="s">
        <v>29</v>
      </c>
      <c r="G2" s="22" t="s">
        <v>30</v>
      </c>
      <c r="H2" s="22" t="s">
        <v>31</v>
      </c>
      <c r="I2" s="23" t="s">
        <v>32</v>
      </c>
    </row>
    <row r="3" spans="2:9" x14ac:dyDescent="0.2">
      <c r="B3" s="37" t="s">
        <v>1</v>
      </c>
      <c r="C3" s="24" t="s">
        <v>2</v>
      </c>
      <c r="D3" s="6">
        <v>37288000</v>
      </c>
      <c r="E3" s="6">
        <v>39907000</v>
      </c>
      <c r="F3" s="6">
        <v>40988000</v>
      </c>
      <c r="G3" s="6">
        <v>43329000</v>
      </c>
      <c r="H3" s="6">
        <v>35817000</v>
      </c>
      <c r="I3" s="7">
        <v>44640000</v>
      </c>
    </row>
    <row r="4" spans="2:9" x14ac:dyDescent="0.2">
      <c r="B4" s="38"/>
      <c r="C4" s="25" t="s">
        <v>3</v>
      </c>
      <c r="D4" s="8">
        <v>26725000</v>
      </c>
      <c r="E4" s="9">
        <v>35708000</v>
      </c>
      <c r="F4" s="9">
        <v>32064000</v>
      </c>
      <c r="G4" s="9">
        <v>41116000</v>
      </c>
      <c r="H4" s="9">
        <v>31086000</v>
      </c>
      <c r="I4" s="10">
        <v>27805000</v>
      </c>
    </row>
    <row r="5" spans="2:9" x14ac:dyDescent="0.2">
      <c r="B5" s="38"/>
      <c r="C5" s="26" t="s">
        <v>4</v>
      </c>
      <c r="D5" s="11">
        <f>SUM(D3:D4)</f>
        <v>64013000</v>
      </c>
      <c r="E5" s="11">
        <f t="shared" ref="E5:H5" si="0">SUM(E3:E4)</f>
        <v>75615000</v>
      </c>
      <c r="F5" s="11">
        <f t="shared" si="0"/>
        <v>73052000</v>
      </c>
      <c r="G5" s="11">
        <f t="shared" si="0"/>
        <v>84445000</v>
      </c>
      <c r="H5" s="11">
        <f t="shared" si="0"/>
        <v>66903000</v>
      </c>
      <c r="I5" s="12">
        <f>SUM(I3:I4)</f>
        <v>72445000</v>
      </c>
    </row>
    <row r="6" spans="2:9" x14ac:dyDescent="0.2">
      <c r="B6" s="38"/>
      <c r="C6" s="27" t="s">
        <v>5</v>
      </c>
      <c r="D6" s="11">
        <v>22262000</v>
      </c>
      <c r="E6" s="11">
        <v>24640000</v>
      </c>
      <c r="F6" s="11">
        <v>28470000</v>
      </c>
      <c r="G6" s="11">
        <v>23911000</v>
      </c>
      <c r="H6" s="11">
        <v>21566000</v>
      </c>
      <c r="I6" s="12">
        <v>34196000</v>
      </c>
    </row>
    <row r="7" spans="2:9" x14ac:dyDescent="0.2">
      <c r="B7" s="38"/>
      <c r="C7" s="26" t="s">
        <v>6</v>
      </c>
      <c r="D7" s="8">
        <v>19462000</v>
      </c>
      <c r="E7" s="9">
        <v>20561000</v>
      </c>
      <c r="F7" s="9">
        <v>21573000</v>
      </c>
      <c r="G7" s="9">
        <v>22368000</v>
      </c>
      <c r="H7" s="9">
        <v>23557000</v>
      </c>
      <c r="I7" s="10">
        <v>17811000</v>
      </c>
    </row>
    <row r="8" spans="2:9" x14ac:dyDescent="0.2">
      <c r="B8" s="38"/>
      <c r="C8" s="26" t="s">
        <v>7</v>
      </c>
      <c r="D8" s="9">
        <v>9482000</v>
      </c>
      <c r="E8" s="9">
        <v>8780000</v>
      </c>
      <c r="F8" s="9">
        <v>10656000</v>
      </c>
      <c r="G8" s="9">
        <v>8976000</v>
      </c>
      <c r="H8" s="9">
        <v>7568000</v>
      </c>
      <c r="I8" s="10">
        <v>10488000</v>
      </c>
    </row>
    <row r="9" spans="2:9" x14ac:dyDescent="0.2">
      <c r="B9" s="38"/>
      <c r="C9" s="26" t="s">
        <v>8</v>
      </c>
      <c r="D9" s="9">
        <v>18615300</v>
      </c>
      <c r="E9" s="9">
        <v>15974700</v>
      </c>
      <c r="F9" s="9">
        <v>17911500</v>
      </c>
      <c r="G9" s="9">
        <v>17008600</v>
      </c>
      <c r="H9" s="9">
        <v>14123200</v>
      </c>
      <c r="I9" s="10">
        <v>15791800</v>
      </c>
    </row>
    <row r="10" spans="2:9" x14ac:dyDescent="0.2">
      <c r="B10" s="38"/>
      <c r="C10" s="25" t="s">
        <v>9</v>
      </c>
      <c r="D10" s="9">
        <v>46500</v>
      </c>
      <c r="E10" s="9">
        <v>45600</v>
      </c>
      <c r="F10" s="9">
        <v>51800</v>
      </c>
      <c r="G10" s="9">
        <v>48800</v>
      </c>
      <c r="H10" s="9">
        <v>44400</v>
      </c>
      <c r="I10" s="10">
        <v>52100</v>
      </c>
    </row>
    <row r="11" spans="2:9" ht="13.8" thickBot="1" x14ac:dyDescent="0.25">
      <c r="B11" s="38"/>
      <c r="C11" s="28" t="s">
        <v>10</v>
      </c>
      <c r="D11" s="13">
        <f>SUM(D6:D10)</f>
        <v>69867800</v>
      </c>
      <c r="E11" s="13">
        <f t="shared" ref="E11:I11" si="1">SUM(E6:E10)</f>
        <v>70001300</v>
      </c>
      <c r="F11" s="13">
        <f t="shared" si="1"/>
        <v>78662300</v>
      </c>
      <c r="G11" s="13">
        <f t="shared" si="1"/>
        <v>72312400</v>
      </c>
      <c r="H11" s="13">
        <f t="shared" si="1"/>
        <v>66858600</v>
      </c>
      <c r="I11" s="14">
        <f t="shared" si="1"/>
        <v>78338900</v>
      </c>
    </row>
    <row r="12" spans="2:9" ht="13.8" thickBot="1" x14ac:dyDescent="0.25">
      <c r="B12" s="39"/>
      <c r="C12" s="29" t="s">
        <v>11</v>
      </c>
      <c r="D12" s="1">
        <f>D5-D11</f>
        <v>-5854800</v>
      </c>
      <c r="E12" s="1">
        <f t="shared" ref="E12:I12" si="2">E5-E11</f>
        <v>5613700</v>
      </c>
      <c r="F12" s="1">
        <f t="shared" si="2"/>
        <v>-5610300</v>
      </c>
      <c r="G12" s="1">
        <f t="shared" si="2"/>
        <v>12132600</v>
      </c>
      <c r="H12" s="1">
        <f t="shared" si="2"/>
        <v>44400</v>
      </c>
      <c r="I12" s="2">
        <f t="shared" si="2"/>
        <v>-5893900</v>
      </c>
    </row>
    <row r="13" spans="2:9" x14ac:dyDescent="0.2">
      <c r="B13" s="37" t="s">
        <v>12</v>
      </c>
      <c r="C13" s="30" t="s">
        <v>13</v>
      </c>
      <c r="D13" s="15">
        <v>203000</v>
      </c>
      <c r="E13" s="15">
        <v>212000</v>
      </c>
      <c r="F13" s="15">
        <v>260000</v>
      </c>
      <c r="G13" s="15">
        <v>176000</v>
      </c>
      <c r="H13" s="15">
        <v>224000</v>
      </c>
      <c r="I13" s="16">
        <v>216000</v>
      </c>
    </row>
    <row r="14" spans="2:9" x14ac:dyDescent="0.2">
      <c r="B14" s="38"/>
      <c r="C14" s="31" t="s">
        <v>14</v>
      </c>
      <c r="D14" s="9">
        <v>203000</v>
      </c>
      <c r="E14" s="9">
        <v>212000</v>
      </c>
      <c r="F14" s="9">
        <v>260000</v>
      </c>
      <c r="G14" s="9">
        <v>176000</v>
      </c>
      <c r="H14" s="9">
        <v>224000</v>
      </c>
      <c r="I14" s="10">
        <v>216000</v>
      </c>
    </row>
    <row r="15" spans="2:9" x14ac:dyDescent="0.2">
      <c r="B15" s="38"/>
      <c r="C15" s="31" t="s">
        <v>15</v>
      </c>
      <c r="D15" s="9">
        <v>0</v>
      </c>
      <c r="E15" s="9">
        <v>0</v>
      </c>
      <c r="F15" s="9">
        <v>360000</v>
      </c>
      <c r="G15" s="9">
        <v>0</v>
      </c>
      <c r="H15" s="9">
        <v>0</v>
      </c>
      <c r="I15" s="10">
        <v>0</v>
      </c>
    </row>
    <row r="16" spans="2:9" ht="13.8" thickBot="1" x14ac:dyDescent="0.25">
      <c r="B16" s="38"/>
      <c r="C16" s="32" t="s">
        <v>16</v>
      </c>
      <c r="D16" s="17">
        <v>0</v>
      </c>
      <c r="E16" s="17">
        <v>0</v>
      </c>
      <c r="F16" s="17">
        <v>360000</v>
      </c>
      <c r="G16" s="17">
        <v>0</v>
      </c>
      <c r="H16" s="17">
        <v>0</v>
      </c>
      <c r="I16" s="18">
        <v>0</v>
      </c>
    </row>
    <row r="17" spans="2:9" ht="13.8" thickBot="1" x14ac:dyDescent="0.25">
      <c r="B17" s="40"/>
      <c r="C17" s="29" t="s">
        <v>17</v>
      </c>
      <c r="D17" s="1">
        <f>D14-D16</f>
        <v>203000</v>
      </c>
      <c r="E17" s="1">
        <f t="shared" ref="E17:I17" si="3">E14-E16</f>
        <v>212000</v>
      </c>
      <c r="F17" s="1">
        <f t="shared" si="3"/>
        <v>-100000</v>
      </c>
      <c r="G17" s="1">
        <f t="shared" si="3"/>
        <v>176000</v>
      </c>
      <c r="H17" s="1">
        <f t="shared" si="3"/>
        <v>224000</v>
      </c>
      <c r="I17" s="2">
        <f t="shared" si="3"/>
        <v>216000</v>
      </c>
    </row>
    <row r="18" spans="2:9" x14ac:dyDescent="0.2">
      <c r="B18" s="37" t="s">
        <v>18</v>
      </c>
      <c r="C18" s="30" t="s">
        <v>19</v>
      </c>
      <c r="D18" s="15">
        <v>1700000</v>
      </c>
      <c r="E18" s="15">
        <v>1840000</v>
      </c>
      <c r="F18" s="15">
        <v>1940000</v>
      </c>
      <c r="G18" s="15">
        <v>2020000</v>
      </c>
      <c r="H18" s="15">
        <v>1810000</v>
      </c>
      <c r="I18" s="16">
        <v>1980000</v>
      </c>
    </row>
    <row r="19" spans="2:9" x14ac:dyDescent="0.2">
      <c r="B19" s="38"/>
      <c r="C19" s="31" t="s">
        <v>20</v>
      </c>
      <c r="D19" s="9">
        <v>1700000</v>
      </c>
      <c r="E19" s="9">
        <v>1840000</v>
      </c>
      <c r="F19" s="9">
        <v>1940000</v>
      </c>
      <c r="G19" s="9">
        <v>2020000</v>
      </c>
      <c r="H19" s="9">
        <v>1810000</v>
      </c>
      <c r="I19" s="10">
        <v>1980000</v>
      </c>
    </row>
    <row r="20" spans="2:9" x14ac:dyDescent="0.2">
      <c r="B20" s="38"/>
      <c r="C20" s="31" t="s">
        <v>21</v>
      </c>
      <c r="D20" s="9">
        <v>1870000</v>
      </c>
      <c r="E20" s="9">
        <v>2000000</v>
      </c>
      <c r="F20" s="9">
        <v>2300000</v>
      </c>
      <c r="G20" s="9">
        <v>1840000</v>
      </c>
      <c r="H20" s="9">
        <v>1900000</v>
      </c>
      <c r="I20" s="10">
        <v>2180000</v>
      </c>
    </row>
    <row r="21" spans="2:9" ht="13.8" thickBot="1" x14ac:dyDescent="0.25">
      <c r="B21" s="38"/>
      <c r="C21" s="32" t="s">
        <v>22</v>
      </c>
      <c r="D21" s="17">
        <v>1870000</v>
      </c>
      <c r="E21" s="17">
        <v>2000000</v>
      </c>
      <c r="F21" s="17">
        <v>2300000</v>
      </c>
      <c r="G21" s="17">
        <v>1840000</v>
      </c>
      <c r="H21" s="17">
        <v>1900000</v>
      </c>
      <c r="I21" s="18">
        <v>2180000</v>
      </c>
    </row>
    <row r="22" spans="2:9" ht="13.8" thickBot="1" x14ac:dyDescent="0.25">
      <c r="B22" s="39"/>
      <c r="C22" s="29" t="s">
        <v>26</v>
      </c>
      <c r="D22" s="1">
        <f>D19-D21</f>
        <v>-170000</v>
      </c>
      <c r="E22" s="1">
        <f t="shared" ref="E22:I22" si="4">E19-E21</f>
        <v>-160000</v>
      </c>
      <c r="F22" s="1">
        <f t="shared" si="4"/>
        <v>-360000</v>
      </c>
      <c r="G22" s="1">
        <f t="shared" si="4"/>
        <v>180000</v>
      </c>
      <c r="H22" s="1">
        <f t="shared" si="4"/>
        <v>-90000</v>
      </c>
      <c r="I22" s="2">
        <f t="shared" si="4"/>
        <v>-200000</v>
      </c>
    </row>
    <row r="23" spans="2:9" x14ac:dyDescent="0.2">
      <c r="B23" s="41" t="s">
        <v>23</v>
      </c>
      <c r="C23" s="42"/>
      <c r="D23" s="3">
        <f>D12+D17+D22</f>
        <v>-5821800</v>
      </c>
      <c r="E23" s="3">
        <f t="shared" ref="E23:I23" si="5">E12+E17+E22</f>
        <v>5665700</v>
      </c>
      <c r="F23" s="3">
        <f t="shared" si="5"/>
        <v>-6070300</v>
      </c>
      <c r="G23" s="3">
        <f t="shared" si="5"/>
        <v>12488600</v>
      </c>
      <c r="H23" s="3">
        <f t="shared" si="5"/>
        <v>178400</v>
      </c>
      <c r="I23" s="4">
        <f t="shared" si="5"/>
        <v>-5877900</v>
      </c>
    </row>
    <row r="24" spans="2:9" ht="13.8" thickBot="1" x14ac:dyDescent="0.25">
      <c r="B24" s="43" t="s">
        <v>24</v>
      </c>
      <c r="C24" s="44"/>
      <c r="D24" s="19">
        <v>9262500</v>
      </c>
      <c r="E24" s="20">
        <f>D25</f>
        <v>3440700</v>
      </c>
      <c r="F24" s="20">
        <f t="shared" ref="F24:I24" si="6">E25</f>
        <v>9106400</v>
      </c>
      <c r="G24" s="20">
        <f t="shared" si="6"/>
        <v>3036100</v>
      </c>
      <c r="H24" s="20">
        <f t="shared" si="6"/>
        <v>15524700</v>
      </c>
      <c r="I24" s="21">
        <f t="shared" si="6"/>
        <v>15703100</v>
      </c>
    </row>
    <row r="25" spans="2:9" ht="13.8" thickBot="1" x14ac:dyDescent="0.25">
      <c r="B25" s="33" t="s">
        <v>25</v>
      </c>
      <c r="C25" s="34"/>
      <c r="D25" s="1">
        <f>D24+D23</f>
        <v>3440700</v>
      </c>
      <c r="E25" s="1">
        <f t="shared" ref="E25:H25" si="7">E24+E23</f>
        <v>9106400</v>
      </c>
      <c r="F25" s="1">
        <f t="shared" si="7"/>
        <v>3036100</v>
      </c>
      <c r="G25" s="1">
        <f t="shared" si="7"/>
        <v>15524700</v>
      </c>
      <c r="H25" s="1">
        <f t="shared" si="7"/>
        <v>15703100</v>
      </c>
      <c r="I25" s="2">
        <f>I24+I23</f>
        <v>9825200</v>
      </c>
    </row>
  </sheetData>
  <mergeCells count="7">
    <mergeCell ref="B25:C25"/>
    <mergeCell ref="B2:C2"/>
    <mergeCell ref="B3:B12"/>
    <mergeCell ref="B13:B17"/>
    <mergeCell ref="B18:B22"/>
    <mergeCell ref="B23:C23"/>
    <mergeCell ref="B24:C24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月別予算資金繰り表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遠藤 誠</cp:lastModifiedBy>
  <cp:lastPrinted>2020-02-23T04:27:59Z</cp:lastPrinted>
  <dcterms:created xsi:type="dcterms:W3CDTF">2011-08-08T04:02:09Z</dcterms:created>
  <dcterms:modified xsi:type="dcterms:W3CDTF">2020-02-23T04:28:03Z</dcterms:modified>
</cp:coreProperties>
</file>