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弥生 テキスト製作 2020年度\1級対策テキスト2020PDF版\1級対策会計データ\1級対策テキスト問題集2020会計データ納品用\第2章事例演習2-2\"/>
    </mc:Choice>
  </mc:AlternateContent>
  <xr:revisionPtr revIDLastSave="0" documentId="13_ncr:1_{A80C22DB-245C-4422-B010-1BBC9D47B934}" xr6:coauthVersionLast="44" xr6:coauthVersionMax="44" xr10:uidLastSave="{00000000-0000-0000-0000-000000000000}"/>
  <bookViews>
    <workbookView xWindow="-108" yWindow="-108" windowWidth="30936" windowHeight="17496" activeTab="1" xr2:uid="{00000000-000D-0000-FFFF-FFFF00000000}"/>
  </bookViews>
  <sheets>
    <sheet name="実績ＢＳ・ＰＬ" sheetId="2" r:id="rId1"/>
    <sheet name="見積実績比較資金繰り表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5" i="5" l="1"/>
  <c r="E6" i="5"/>
  <c r="E13" i="5" s="1"/>
  <c r="E12" i="5"/>
  <c r="E15" i="5"/>
  <c r="E17" i="5"/>
  <c r="E18" i="5" s="1"/>
  <c r="E20" i="5"/>
  <c r="E22" i="5"/>
  <c r="F3" i="2"/>
  <c r="E3" i="2"/>
  <c r="G24" i="2"/>
  <c r="G22" i="2"/>
  <c r="G21" i="2"/>
  <c r="G23" i="2" s="1"/>
  <c r="G25" i="2" s="1"/>
  <c r="G19" i="2"/>
  <c r="G28" i="2"/>
  <c r="G31" i="2" s="1"/>
  <c r="G30" i="2"/>
  <c r="E29" i="2"/>
  <c r="G29" i="2" s="1"/>
  <c r="G34" i="2"/>
  <c r="D23" i="2"/>
  <c r="D25" i="2"/>
  <c r="D26" i="2" s="1"/>
  <c r="D31" i="2"/>
  <c r="D9" i="2"/>
  <c r="D15" i="2" s="1"/>
  <c r="D14" i="2" s="1"/>
  <c r="G10" i="2"/>
  <c r="G11" i="2"/>
  <c r="G12" i="2"/>
  <c r="G13" i="2"/>
  <c r="G4" i="2"/>
  <c r="G5" i="2"/>
  <c r="G3" i="2"/>
  <c r="G7" i="2"/>
  <c r="G8" i="2"/>
  <c r="G6" i="2"/>
  <c r="E15" i="2"/>
  <c r="E23" i="2"/>
  <c r="E25" i="2" s="1"/>
  <c r="F23" i="2"/>
  <c r="F25" i="2" s="1"/>
  <c r="F9" i="2"/>
  <c r="E9" i="2"/>
  <c r="E23" i="5" l="1"/>
  <c r="E24" i="5" s="1"/>
  <c r="E26" i="5" s="1"/>
  <c r="D32" i="2"/>
  <c r="D35" i="2" s="1"/>
  <c r="D36" i="2" s="1"/>
  <c r="G9" i="2"/>
  <c r="G26" i="2"/>
  <c r="E31" i="2"/>
  <c r="F26" i="2" l="1"/>
  <c r="G32" i="2"/>
  <c r="F32" i="2" l="1"/>
  <c r="G35" i="2"/>
  <c r="F35" i="2" l="1"/>
  <c r="G36" i="2"/>
  <c r="F36" i="2" s="1"/>
  <c r="F14" i="2" s="1"/>
  <c r="F15" i="2" l="1"/>
  <c r="G14" i="2"/>
  <c r="G15" i="2" s="1"/>
</calcChain>
</file>

<file path=xl/sharedStrings.xml><?xml version="1.0" encoding="utf-8"?>
<sst xmlns="http://schemas.openxmlformats.org/spreadsheetml/2006/main" count="75" uniqueCount="69">
  <si>
    <t>資金繰り項目</t>
    <rPh sb="0" eb="2">
      <t>シキン</t>
    </rPh>
    <rPh sb="2" eb="3">
      <t>グ</t>
    </rPh>
    <rPh sb="4" eb="6">
      <t>コウモク</t>
    </rPh>
    <phoneticPr fontId="2"/>
  </si>
  <si>
    <t>現金売上</t>
    <rPh sb="0" eb="2">
      <t>ゲンキン</t>
    </rPh>
    <rPh sb="2" eb="4">
      <t>ウリアゲ</t>
    </rPh>
    <phoneticPr fontId="2"/>
  </si>
  <si>
    <t>売掛金回収</t>
    <rPh sb="0" eb="2">
      <t>ウリカケ</t>
    </rPh>
    <rPh sb="2" eb="3">
      <t>キン</t>
    </rPh>
    <rPh sb="3" eb="5">
      <t>カイシュウ</t>
    </rPh>
    <phoneticPr fontId="2"/>
  </si>
  <si>
    <t>営業外収入</t>
    <rPh sb="0" eb="3">
      <t>エイギョウガイ</t>
    </rPh>
    <rPh sb="3" eb="5">
      <t>シュウニュウ</t>
    </rPh>
    <phoneticPr fontId="2"/>
  </si>
  <si>
    <t>経常収入合計</t>
    <rPh sb="0" eb="2">
      <t>ケイジョウ</t>
    </rPh>
    <rPh sb="2" eb="4">
      <t>シュウニュウ</t>
    </rPh>
    <rPh sb="4" eb="6">
      <t>ゴウケイ</t>
    </rPh>
    <phoneticPr fontId="2"/>
  </si>
  <si>
    <t>現金仕入</t>
    <rPh sb="0" eb="2">
      <t>ゲンキン</t>
    </rPh>
    <rPh sb="2" eb="4">
      <t>シイ</t>
    </rPh>
    <phoneticPr fontId="2"/>
  </si>
  <si>
    <t>買掛金支払</t>
    <rPh sb="0" eb="3">
      <t>カイカケキン</t>
    </rPh>
    <rPh sb="3" eb="5">
      <t>シハライ</t>
    </rPh>
    <phoneticPr fontId="2"/>
  </si>
  <si>
    <t>人件費支払</t>
    <rPh sb="0" eb="3">
      <t>ジンケンヒ</t>
    </rPh>
    <rPh sb="3" eb="5">
      <t>シハライ</t>
    </rPh>
    <phoneticPr fontId="2"/>
  </si>
  <si>
    <t>営業経費支払</t>
    <rPh sb="0" eb="2">
      <t>エイギョウ</t>
    </rPh>
    <rPh sb="2" eb="4">
      <t>ケイヒ</t>
    </rPh>
    <rPh sb="4" eb="6">
      <t>シハライ</t>
    </rPh>
    <phoneticPr fontId="2"/>
  </si>
  <si>
    <t>営業外費用</t>
    <rPh sb="0" eb="3">
      <t>エイギョウガイ</t>
    </rPh>
    <rPh sb="3" eb="5">
      <t>ヒヨウ</t>
    </rPh>
    <phoneticPr fontId="2"/>
  </si>
  <si>
    <t>経常支出合計</t>
    <rPh sb="0" eb="2">
      <t>ケイジョウ</t>
    </rPh>
    <rPh sb="2" eb="4">
      <t>シシュツ</t>
    </rPh>
    <rPh sb="4" eb="6">
      <t>ゴウケイ</t>
    </rPh>
    <phoneticPr fontId="2"/>
  </si>
  <si>
    <t>経常収支過不足</t>
    <rPh sb="0" eb="2">
      <t>ケイジョウ</t>
    </rPh>
    <rPh sb="2" eb="4">
      <t>シュウシ</t>
    </rPh>
    <rPh sb="4" eb="7">
      <t>カフソク</t>
    </rPh>
    <phoneticPr fontId="2"/>
  </si>
  <si>
    <t>経常収支</t>
    <rPh sb="0" eb="2">
      <t>ケイジョウ</t>
    </rPh>
    <rPh sb="2" eb="4">
      <t>シュウシ</t>
    </rPh>
    <phoneticPr fontId="2"/>
  </si>
  <si>
    <t>設備等売却収入</t>
    <rPh sb="0" eb="3">
      <t>セツビトウ</t>
    </rPh>
    <rPh sb="3" eb="5">
      <t>バイキャク</t>
    </rPh>
    <rPh sb="5" eb="7">
      <t>シュウニュウ</t>
    </rPh>
    <phoneticPr fontId="2"/>
  </si>
  <si>
    <t>設備等収入</t>
    <rPh sb="0" eb="3">
      <t>セツビトウ</t>
    </rPh>
    <rPh sb="3" eb="5">
      <t>シュウニュウ</t>
    </rPh>
    <phoneticPr fontId="2"/>
  </si>
  <si>
    <t>設備等購入支出</t>
    <rPh sb="0" eb="3">
      <t>セツビトウ</t>
    </rPh>
    <rPh sb="3" eb="5">
      <t>コウニュウ</t>
    </rPh>
    <rPh sb="5" eb="7">
      <t>シシュツ</t>
    </rPh>
    <phoneticPr fontId="2"/>
  </si>
  <si>
    <t>設備等支出</t>
    <rPh sb="0" eb="3">
      <t>セツビトウ</t>
    </rPh>
    <rPh sb="3" eb="5">
      <t>シシュツ</t>
    </rPh>
    <phoneticPr fontId="2"/>
  </si>
  <si>
    <t>設備等収支過不足</t>
    <rPh sb="0" eb="3">
      <t>セツビトウ</t>
    </rPh>
    <rPh sb="3" eb="5">
      <t>シュウシ</t>
    </rPh>
    <rPh sb="5" eb="8">
      <t>カフソク</t>
    </rPh>
    <phoneticPr fontId="2"/>
  </si>
  <si>
    <t>設備等収支</t>
    <rPh sb="0" eb="3">
      <t>セツビトウ</t>
    </rPh>
    <rPh sb="3" eb="5">
      <t>シュウシ</t>
    </rPh>
    <phoneticPr fontId="2"/>
  </si>
  <si>
    <t>借入金借入</t>
    <rPh sb="0" eb="2">
      <t>カリイレ</t>
    </rPh>
    <rPh sb="2" eb="3">
      <t>キン</t>
    </rPh>
    <rPh sb="3" eb="5">
      <t>カリイ</t>
    </rPh>
    <phoneticPr fontId="2"/>
  </si>
  <si>
    <t>財務収入</t>
    <rPh sb="0" eb="2">
      <t>ザイム</t>
    </rPh>
    <rPh sb="2" eb="4">
      <t>シュウニュウ</t>
    </rPh>
    <phoneticPr fontId="2"/>
  </si>
  <si>
    <t>借入金返済</t>
    <rPh sb="0" eb="2">
      <t>カリイレ</t>
    </rPh>
    <rPh sb="2" eb="3">
      <t>キン</t>
    </rPh>
    <rPh sb="3" eb="5">
      <t>ヘンサイ</t>
    </rPh>
    <phoneticPr fontId="2"/>
  </si>
  <si>
    <t>財務支出</t>
    <rPh sb="0" eb="2">
      <t>ザイム</t>
    </rPh>
    <rPh sb="2" eb="4">
      <t>シシュツ</t>
    </rPh>
    <phoneticPr fontId="2"/>
  </si>
  <si>
    <t>財務収支過不足</t>
    <rPh sb="0" eb="2">
      <t>ザイム</t>
    </rPh>
    <rPh sb="2" eb="4">
      <t>シュウシ</t>
    </rPh>
    <rPh sb="4" eb="7">
      <t>カフソク</t>
    </rPh>
    <phoneticPr fontId="2"/>
  </si>
  <si>
    <t>財務収支</t>
    <rPh sb="0" eb="2">
      <t>ザイム</t>
    </rPh>
    <rPh sb="2" eb="4">
      <t>シュウシ</t>
    </rPh>
    <phoneticPr fontId="2"/>
  </si>
  <si>
    <t>収支過不足合計</t>
    <rPh sb="0" eb="2">
      <t>シュウシ</t>
    </rPh>
    <rPh sb="2" eb="5">
      <t>カフソク</t>
    </rPh>
    <rPh sb="5" eb="7">
      <t>ゴウケイ</t>
    </rPh>
    <phoneticPr fontId="2"/>
  </si>
  <si>
    <t>月初現預金残高</t>
    <rPh sb="0" eb="2">
      <t>ゲッショ</t>
    </rPh>
    <rPh sb="2" eb="3">
      <t>ウツツ</t>
    </rPh>
    <rPh sb="3" eb="5">
      <t>ヨキン</t>
    </rPh>
    <rPh sb="5" eb="7">
      <t>ザンダカ</t>
    </rPh>
    <phoneticPr fontId="2"/>
  </si>
  <si>
    <t>月末現預金残高</t>
    <rPh sb="0" eb="2">
      <t>ゲツマツ</t>
    </rPh>
    <rPh sb="2" eb="3">
      <t>ウツツ</t>
    </rPh>
    <rPh sb="3" eb="5">
      <t>ヨキン</t>
    </rPh>
    <rPh sb="5" eb="7">
      <t>ザンダカ</t>
    </rPh>
    <phoneticPr fontId="2"/>
  </si>
  <si>
    <t>勘定科目</t>
    <rPh sb="0" eb="2">
      <t>カンジョウ</t>
    </rPh>
    <rPh sb="2" eb="4">
      <t>カモク</t>
    </rPh>
    <phoneticPr fontId="2"/>
  </si>
  <si>
    <t>前月繰越</t>
    <rPh sb="0" eb="2">
      <t>ゼンゲツ</t>
    </rPh>
    <rPh sb="2" eb="4">
      <t>クリコシ</t>
    </rPh>
    <phoneticPr fontId="2"/>
  </si>
  <si>
    <t>当月借方</t>
    <rPh sb="0" eb="2">
      <t>トウゲツ</t>
    </rPh>
    <rPh sb="2" eb="4">
      <t>カリカタ</t>
    </rPh>
    <phoneticPr fontId="2"/>
  </si>
  <si>
    <t>当月貸方</t>
    <rPh sb="0" eb="2">
      <t>トウゲツ</t>
    </rPh>
    <rPh sb="2" eb="4">
      <t>カシカタ</t>
    </rPh>
    <phoneticPr fontId="2"/>
  </si>
  <si>
    <t>当月残高</t>
    <rPh sb="0" eb="2">
      <t>トウゲツ</t>
    </rPh>
    <rPh sb="2" eb="4">
      <t>ザンダカ</t>
    </rPh>
    <phoneticPr fontId="2"/>
  </si>
  <si>
    <t>現金・預金</t>
    <rPh sb="0" eb="2">
      <t>ゲンキン</t>
    </rPh>
    <rPh sb="3" eb="5">
      <t>ヨキン</t>
    </rPh>
    <phoneticPr fontId="2"/>
  </si>
  <si>
    <t>売掛金</t>
    <rPh sb="0" eb="2">
      <t>ウリカケ</t>
    </rPh>
    <rPh sb="2" eb="3">
      <t>キン</t>
    </rPh>
    <phoneticPr fontId="2"/>
  </si>
  <si>
    <t>商品</t>
    <rPh sb="0" eb="2">
      <t>ショウヒン</t>
    </rPh>
    <phoneticPr fontId="2"/>
  </si>
  <si>
    <t>車両運搬具</t>
    <rPh sb="0" eb="2">
      <t>シャリョウ</t>
    </rPh>
    <rPh sb="2" eb="4">
      <t>ウンパン</t>
    </rPh>
    <rPh sb="4" eb="5">
      <t>グ</t>
    </rPh>
    <phoneticPr fontId="2"/>
  </si>
  <si>
    <t>器具備品</t>
    <rPh sb="0" eb="2">
      <t>キグ</t>
    </rPh>
    <rPh sb="2" eb="4">
      <t>ビヒン</t>
    </rPh>
    <phoneticPr fontId="2"/>
  </si>
  <si>
    <t>減価償却累計額</t>
    <rPh sb="0" eb="2">
      <t>ゲンカ</t>
    </rPh>
    <rPh sb="2" eb="4">
      <t>ショウキャク</t>
    </rPh>
    <rPh sb="4" eb="7">
      <t>ルイケイガク</t>
    </rPh>
    <phoneticPr fontId="2"/>
  </si>
  <si>
    <t>資産合計</t>
    <rPh sb="0" eb="2">
      <t>シサン</t>
    </rPh>
    <rPh sb="2" eb="4">
      <t>ゴウケイ</t>
    </rPh>
    <phoneticPr fontId="2"/>
  </si>
  <si>
    <t>買掛金</t>
    <rPh sb="0" eb="3">
      <t>カイカケキン</t>
    </rPh>
    <phoneticPr fontId="2"/>
  </si>
  <si>
    <t>短期借入金</t>
    <rPh sb="0" eb="2">
      <t>タンキ</t>
    </rPh>
    <rPh sb="2" eb="4">
      <t>カリイレ</t>
    </rPh>
    <rPh sb="4" eb="5">
      <t>キン</t>
    </rPh>
    <phoneticPr fontId="2"/>
  </si>
  <si>
    <t>長期借入金</t>
    <rPh sb="0" eb="2">
      <t>チョウキ</t>
    </rPh>
    <rPh sb="2" eb="4">
      <t>カリイレ</t>
    </rPh>
    <rPh sb="4" eb="5">
      <t>キン</t>
    </rPh>
    <phoneticPr fontId="2"/>
  </si>
  <si>
    <t>資本金</t>
    <rPh sb="0" eb="3">
      <t>シホンキン</t>
    </rPh>
    <phoneticPr fontId="2"/>
  </si>
  <si>
    <t>剰余金</t>
    <rPh sb="0" eb="3">
      <t>ジョウヨキン</t>
    </rPh>
    <phoneticPr fontId="2"/>
  </si>
  <si>
    <t>負債・資本合計</t>
    <rPh sb="0" eb="2">
      <t>フサイ</t>
    </rPh>
    <rPh sb="3" eb="5">
      <t>シホン</t>
    </rPh>
    <rPh sb="5" eb="7">
      <t>ゴウケイ</t>
    </rPh>
    <phoneticPr fontId="2"/>
  </si>
  <si>
    <t>売上高</t>
    <rPh sb="0" eb="2">
      <t>ウリアゲ</t>
    </rPh>
    <rPh sb="2" eb="3">
      <t>ダカ</t>
    </rPh>
    <phoneticPr fontId="2"/>
  </si>
  <si>
    <t>売上原価</t>
    <rPh sb="0" eb="2">
      <t>ウリアゲ</t>
    </rPh>
    <rPh sb="2" eb="4">
      <t>ゲンカ</t>
    </rPh>
    <phoneticPr fontId="2"/>
  </si>
  <si>
    <t>期首商品棚卸高</t>
    <rPh sb="0" eb="2">
      <t>キシュ</t>
    </rPh>
    <rPh sb="2" eb="4">
      <t>ショウヒン</t>
    </rPh>
    <rPh sb="4" eb="6">
      <t>タナオロシ</t>
    </rPh>
    <rPh sb="6" eb="7">
      <t>ダカ</t>
    </rPh>
    <phoneticPr fontId="2"/>
  </si>
  <si>
    <t>当期商品仕入高</t>
    <rPh sb="0" eb="2">
      <t>トウキ</t>
    </rPh>
    <rPh sb="2" eb="4">
      <t>ショウヒン</t>
    </rPh>
    <rPh sb="4" eb="6">
      <t>シイレ</t>
    </rPh>
    <rPh sb="6" eb="7">
      <t>ダカ</t>
    </rPh>
    <phoneticPr fontId="2"/>
  </si>
  <si>
    <t>期末商品棚卸高</t>
    <rPh sb="0" eb="2">
      <t>キマツ</t>
    </rPh>
    <rPh sb="2" eb="4">
      <t>ショウヒン</t>
    </rPh>
    <rPh sb="4" eb="6">
      <t>タナオロシ</t>
    </rPh>
    <rPh sb="6" eb="7">
      <t>ダカ</t>
    </rPh>
    <phoneticPr fontId="2"/>
  </si>
  <si>
    <t>売上総利益</t>
    <rPh sb="0" eb="2">
      <t>ウリアゲ</t>
    </rPh>
    <rPh sb="2" eb="5">
      <t>ソウリエキ</t>
    </rPh>
    <phoneticPr fontId="2"/>
  </si>
  <si>
    <t>合　　計</t>
    <rPh sb="0" eb="1">
      <t>ゴウ</t>
    </rPh>
    <rPh sb="3" eb="4">
      <t>ケイ</t>
    </rPh>
    <phoneticPr fontId="2"/>
  </si>
  <si>
    <t>販売費一般管理費</t>
    <rPh sb="0" eb="3">
      <t>ハンバイヒ</t>
    </rPh>
    <rPh sb="3" eb="5">
      <t>イッパン</t>
    </rPh>
    <rPh sb="5" eb="8">
      <t>カンリヒ</t>
    </rPh>
    <phoneticPr fontId="2"/>
  </si>
  <si>
    <t>人件費</t>
    <rPh sb="0" eb="3">
      <t>ジンケンヒ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</si>
  <si>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</si>
  <si>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>その他の経費</t>
    <rPh sb="2" eb="3">
      <t>タ</t>
    </rPh>
    <rPh sb="4" eb="6">
      <t>ケイヒ</t>
    </rPh>
    <phoneticPr fontId="2"/>
  </si>
  <si>
    <t>計</t>
    <rPh sb="0" eb="1">
      <t>ケイ</t>
    </rPh>
    <phoneticPr fontId="2"/>
  </si>
  <si>
    <t>営業利益</t>
    <rPh sb="0" eb="2">
      <t>エイギョウ</t>
    </rPh>
    <rPh sb="2" eb="4">
      <t>リエキ</t>
    </rPh>
    <phoneticPr fontId="2"/>
  </si>
  <si>
    <t>営業外費用</t>
    <rPh sb="0" eb="2">
      <t>エイギョウ</t>
    </rPh>
    <rPh sb="2" eb="3">
      <t>ガイ</t>
    </rPh>
    <rPh sb="3" eb="5">
      <t>ヒヨウ</t>
    </rPh>
    <phoneticPr fontId="2"/>
  </si>
  <si>
    <t>支払利息</t>
    <rPh sb="0" eb="2">
      <t>シハライ</t>
    </rPh>
    <rPh sb="2" eb="4">
      <t>リソク</t>
    </rPh>
    <phoneticPr fontId="2"/>
  </si>
  <si>
    <t>経常利益</t>
    <rPh sb="0" eb="2">
      <t>ケイジョウ</t>
    </rPh>
    <rPh sb="2" eb="4">
      <t>リエキ</t>
    </rPh>
    <phoneticPr fontId="2"/>
  </si>
  <si>
    <t>当期利益</t>
    <rPh sb="0" eb="2">
      <t>トウキ</t>
    </rPh>
    <rPh sb="2" eb="4">
      <t>リエキ</t>
    </rPh>
    <phoneticPr fontId="2"/>
  </si>
  <si>
    <t>差異</t>
    <rPh sb="0" eb="2">
      <t>サイ</t>
    </rPh>
    <phoneticPr fontId="2"/>
  </si>
  <si>
    <t>見積額</t>
    <rPh sb="0" eb="2">
      <t>ミツモ</t>
    </rPh>
    <rPh sb="2" eb="3">
      <t>ガク</t>
    </rPh>
    <phoneticPr fontId="2"/>
  </si>
  <si>
    <t>実績額</t>
    <rPh sb="0" eb="2">
      <t>ジッセキ</t>
    </rPh>
    <rPh sb="2" eb="3">
      <t>ガク</t>
    </rPh>
    <phoneticPr fontId="2"/>
  </si>
  <si>
    <t>実績貸借対照表（８月）</t>
    <rPh sb="0" eb="2">
      <t>ジッセキ</t>
    </rPh>
    <rPh sb="2" eb="4">
      <t>タイシャク</t>
    </rPh>
    <rPh sb="4" eb="7">
      <t>タイショウヒョウ</t>
    </rPh>
    <rPh sb="9" eb="10">
      <t>ガツ</t>
    </rPh>
    <phoneticPr fontId="2"/>
  </si>
  <si>
    <t>実績損益計算書（８月）</t>
    <rPh sb="0" eb="2">
      <t>ジッセキ</t>
    </rPh>
    <rPh sb="2" eb="4">
      <t>ソンエキ</t>
    </rPh>
    <rPh sb="4" eb="7">
      <t>ケイサンショ</t>
    </rPh>
    <rPh sb="9" eb="10">
      <t>ガツ</t>
    </rPh>
    <phoneticPr fontId="2"/>
  </si>
  <si>
    <t>見積実績比較資金繰り表（８月）</t>
    <rPh sb="0" eb="2">
      <t>ミツモ</t>
    </rPh>
    <rPh sb="2" eb="4">
      <t>ジッセキ</t>
    </rPh>
    <rPh sb="4" eb="6">
      <t>ヒカク</t>
    </rPh>
    <rPh sb="6" eb="8">
      <t>シキン</t>
    </rPh>
    <rPh sb="8" eb="9">
      <t>グ</t>
    </rPh>
    <rPh sb="10" eb="11">
      <t>ヒョウ</t>
    </rPh>
    <rPh sb="13" eb="14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</si>
</sst>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6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name val="Century"/>
      <family val="1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5">
    <xf numFmtId="0" fontId="0" fillId="0" borderId="0" xfId="0">
      <alignment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3" borderId="11" xfId="0" applyFont="1" applyFill="1" applyBorder="1">
      <alignment vertical="center"/>
    </xf>
    <xf numFmtId="0" fontId="3" fillId="3" borderId="12" xfId="0" applyFont="1" applyFill="1" applyBorder="1">
      <alignment vertical="center"/>
    </xf>
    <xf numFmtId="0" fontId="3" fillId="3" borderId="13" xfId="0" applyFont="1" applyFill="1" applyBorder="1">
      <alignment vertical="center"/>
    </xf>
    <xf numFmtId="0" fontId="3" fillId="3" borderId="14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3" fillId="2" borderId="15" xfId="0" applyFont="1" applyFill="1" applyBorder="1" applyAlignment="1">
      <alignment horizontal="center" vertical="center"/>
    </xf>
    <xf numFmtId="0" fontId="3" fillId="3" borderId="16" xfId="0" applyFont="1" applyFill="1" applyBorder="1">
      <alignment vertical="center"/>
    </xf>
    <xf numFmtId="0" fontId="3" fillId="3" borderId="17" xfId="0" applyFont="1" applyFill="1" applyBorder="1">
      <alignment vertical="center"/>
    </xf>
    <xf numFmtId="0" fontId="3" fillId="4" borderId="18" xfId="0" applyFont="1" applyFill="1" applyBorder="1">
      <alignment vertical="center"/>
    </xf>
    <xf numFmtId="0" fontId="3" fillId="5" borderId="11" xfId="0" applyFont="1" applyFill="1" applyBorder="1">
      <alignment vertical="center"/>
    </xf>
    <xf numFmtId="0" fontId="3" fillId="5" borderId="12" xfId="0" applyFont="1" applyFill="1" applyBorder="1">
      <alignment vertical="center"/>
    </xf>
    <xf numFmtId="0" fontId="3" fillId="5" borderId="13" xfId="0" applyFont="1" applyFill="1" applyBorder="1" applyAlignment="1">
      <alignment horizontal="distributed" vertical="center"/>
    </xf>
    <xf numFmtId="0" fontId="3" fillId="5" borderId="14" xfId="0" applyFont="1" applyFill="1" applyBorder="1" applyAlignment="1">
      <alignment horizontal="distributed" vertical="center"/>
    </xf>
    <xf numFmtId="0" fontId="3" fillId="2" borderId="23" xfId="0" applyFont="1" applyFill="1" applyBorder="1" applyAlignment="1">
      <alignment horizontal="distributed" vertical="center"/>
    </xf>
    <xf numFmtId="0" fontId="3" fillId="6" borderId="26" xfId="0" applyFont="1" applyFill="1" applyBorder="1">
      <alignment vertical="center"/>
    </xf>
    <xf numFmtId="0" fontId="3" fillId="6" borderId="27" xfId="0" applyFont="1" applyFill="1" applyBorder="1">
      <alignment vertical="center"/>
    </xf>
    <xf numFmtId="0" fontId="3" fillId="6" borderId="28" xfId="0" applyFont="1" applyFill="1" applyBorder="1" applyAlignment="1">
      <alignment horizontal="distributed" vertical="center"/>
    </xf>
    <xf numFmtId="0" fontId="3" fillId="7" borderId="12" xfId="0" applyFont="1" applyFill="1" applyBorder="1">
      <alignment vertical="center"/>
    </xf>
    <xf numFmtId="0" fontId="3" fillId="9" borderId="31" xfId="0" applyFont="1" applyFill="1" applyBorder="1">
      <alignment vertical="center"/>
    </xf>
    <xf numFmtId="0" fontId="3" fillId="9" borderId="0" xfId="0" applyFont="1" applyFill="1" applyBorder="1" applyAlignment="1">
      <alignment horizontal="distributed" vertical="center"/>
    </xf>
    <xf numFmtId="0" fontId="3" fillId="9" borderId="23" xfId="0" applyFont="1" applyFill="1" applyBorder="1" applyAlignment="1">
      <alignment horizontal="distributed" vertical="center"/>
    </xf>
    <xf numFmtId="0" fontId="3" fillId="4" borderId="31" xfId="0" applyFont="1" applyFill="1" applyBorder="1">
      <alignment vertical="center"/>
    </xf>
    <xf numFmtId="0" fontId="3" fillId="4" borderId="0" xfId="0" applyFont="1" applyFill="1" applyBorder="1">
      <alignment vertical="center"/>
    </xf>
    <xf numFmtId="0" fontId="3" fillId="4" borderId="23" xfId="0" applyFont="1" applyFill="1" applyBorder="1" applyAlignment="1">
      <alignment horizontal="distributed" vertical="center"/>
    </xf>
    <xf numFmtId="0" fontId="3" fillId="10" borderId="32" xfId="0" applyFont="1" applyFill="1" applyBorder="1">
      <alignment vertical="center"/>
    </xf>
    <xf numFmtId="0" fontId="3" fillId="10" borderId="33" xfId="0" applyFont="1" applyFill="1" applyBorder="1">
      <alignment vertical="center"/>
    </xf>
    <xf numFmtId="0" fontId="3" fillId="10" borderId="17" xfId="0" applyFont="1" applyFill="1" applyBorder="1" applyAlignment="1">
      <alignment horizontal="distributed" vertical="center"/>
    </xf>
    <xf numFmtId="0" fontId="3" fillId="6" borderId="34" xfId="0" applyFont="1" applyFill="1" applyBorder="1" applyAlignment="1">
      <alignment horizontal="distributed" vertical="center"/>
    </xf>
    <xf numFmtId="0" fontId="3" fillId="10" borderId="34" xfId="0" applyFont="1" applyFill="1" applyBorder="1">
      <alignment vertical="center"/>
    </xf>
    <xf numFmtId="0" fontId="3" fillId="5" borderId="35" xfId="0" applyFont="1" applyFill="1" applyBorder="1">
      <alignment vertical="center"/>
    </xf>
    <xf numFmtId="0" fontId="3" fillId="5" borderId="36" xfId="0" applyFont="1" applyFill="1" applyBorder="1">
      <alignment vertical="center"/>
    </xf>
    <xf numFmtId="0" fontId="3" fillId="5" borderId="37" xfId="0" applyFont="1" applyFill="1" applyBorder="1">
      <alignment vertical="center"/>
    </xf>
    <xf numFmtId="0" fontId="3" fillId="5" borderId="18" xfId="0" applyFont="1" applyFill="1" applyBorder="1">
      <alignment vertical="center"/>
    </xf>
    <xf numFmtId="0" fontId="3" fillId="3" borderId="18" xfId="0" applyFont="1" applyFill="1" applyBorder="1">
      <alignment vertical="center"/>
    </xf>
    <xf numFmtId="0" fontId="3" fillId="3" borderId="38" xfId="0" applyFont="1" applyFill="1" applyBorder="1">
      <alignment vertical="center"/>
    </xf>
    <xf numFmtId="0" fontId="3" fillId="2" borderId="16" xfId="0" applyFont="1" applyFill="1" applyBorder="1" applyAlignment="1">
      <alignment horizontal="distributed" vertical="center"/>
    </xf>
    <xf numFmtId="0" fontId="3" fillId="2" borderId="18" xfId="0" applyFont="1" applyFill="1" applyBorder="1" applyAlignment="1">
      <alignment horizontal="distributed" vertical="center"/>
    </xf>
    <xf numFmtId="0" fontId="3" fillId="5" borderId="39" xfId="0" applyFont="1" applyFill="1" applyBorder="1">
      <alignment vertical="center"/>
    </xf>
    <xf numFmtId="176" fontId="5" fillId="0" borderId="4" xfId="1" applyNumberFormat="1" applyFont="1" applyBorder="1">
      <alignment vertical="center"/>
    </xf>
    <xf numFmtId="176" fontId="5" fillId="0" borderId="3" xfId="1" applyNumberFormat="1" applyFont="1" applyBorder="1">
      <alignment vertical="center"/>
    </xf>
    <xf numFmtId="176" fontId="5" fillId="0" borderId="5" xfId="1" applyNumberFormat="1" applyFont="1" applyBorder="1">
      <alignment vertical="center"/>
    </xf>
    <xf numFmtId="176" fontId="5" fillId="0" borderId="40" xfId="1" applyNumberFormat="1" applyFont="1" applyBorder="1">
      <alignment vertical="center"/>
    </xf>
    <xf numFmtId="38" fontId="5" fillId="5" borderId="19" xfId="1" applyFont="1" applyFill="1" applyBorder="1">
      <alignment vertical="center"/>
    </xf>
    <xf numFmtId="38" fontId="5" fillId="5" borderId="20" xfId="1" applyFont="1" applyFill="1" applyBorder="1">
      <alignment vertical="center"/>
    </xf>
    <xf numFmtId="38" fontId="5" fillId="0" borderId="4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3" borderId="21" xfId="1" applyFont="1" applyFill="1" applyBorder="1">
      <alignment vertical="center"/>
    </xf>
    <xf numFmtId="38" fontId="5" fillId="3" borderId="22" xfId="1" applyFont="1" applyFill="1" applyBorder="1">
      <alignment vertical="center"/>
    </xf>
    <xf numFmtId="38" fontId="5" fillId="8" borderId="29" xfId="1" applyFont="1" applyFill="1" applyBorder="1">
      <alignment vertical="center"/>
    </xf>
    <xf numFmtId="38" fontId="5" fillId="8" borderId="30" xfId="1" applyFont="1" applyFill="1" applyBorder="1">
      <alignment vertical="center"/>
    </xf>
    <xf numFmtId="176" fontId="5" fillId="0" borderId="8" xfId="1" applyNumberFormat="1" applyFont="1" applyBorder="1">
      <alignment vertical="center"/>
    </xf>
    <xf numFmtId="176" fontId="5" fillId="0" borderId="1" xfId="1" applyNumberFormat="1" applyFont="1" applyBorder="1">
      <alignment vertical="center"/>
    </xf>
    <xf numFmtId="176" fontId="5" fillId="0" borderId="2" xfId="1" applyNumberFormat="1" applyFont="1" applyBorder="1">
      <alignment vertical="center"/>
    </xf>
    <xf numFmtId="176" fontId="5" fillId="0" borderId="6" xfId="1" applyNumberFormat="1" applyFont="1" applyBorder="1">
      <alignment vertical="center"/>
    </xf>
    <xf numFmtId="176" fontId="5" fillId="0" borderId="7" xfId="1" applyNumberFormat="1" applyFont="1" applyBorder="1">
      <alignment vertical="center"/>
    </xf>
    <xf numFmtId="176" fontId="5" fillId="5" borderId="24" xfId="1" applyNumberFormat="1" applyFont="1" applyFill="1" applyBorder="1">
      <alignment vertical="center"/>
    </xf>
    <xf numFmtId="176" fontId="5" fillId="5" borderId="25" xfId="1" applyNumberFormat="1" applyFont="1" applyFill="1" applyBorder="1">
      <alignment vertical="center"/>
    </xf>
    <xf numFmtId="38" fontId="5" fillId="9" borderId="29" xfId="1" applyFont="1" applyFill="1" applyBorder="1">
      <alignment vertical="center"/>
    </xf>
    <xf numFmtId="38" fontId="5" fillId="9" borderId="30" xfId="1" applyFont="1" applyFill="1" applyBorder="1">
      <alignment vertical="center"/>
    </xf>
    <xf numFmtId="38" fontId="5" fillId="0" borderId="8" xfId="1" applyFont="1" applyBorder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3" borderId="24" xfId="1" applyFont="1" applyFill="1" applyBorder="1">
      <alignment vertical="center"/>
    </xf>
    <xf numFmtId="38" fontId="5" fillId="3" borderId="25" xfId="1" applyFont="1" applyFill="1" applyBorder="1">
      <alignment vertical="center"/>
    </xf>
    <xf numFmtId="38" fontId="5" fillId="4" borderId="29" xfId="1" applyFont="1" applyFill="1" applyBorder="1">
      <alignment vertical="center"/>
    </xf>
    <xf numFmtId="38" fontId="5" fillId="4" borderId="30" xfId="1" applyFont="1" applyFill="1" applyBorder="1">
      <alignment vertical="center"/>
    </xf>
    <xf numFmtId="38" fontId="5" fillId="10" borderId="19" xfId="1" applyFont="1" applyFill="1" applyBorder="1">
      <alignment vertical="center"/>
    </xf>
    <xf numFmtId="38" fontId="5" fillId="10" borderId="20" xfId="1" applyFont="1" applyFill="1" applyBorder="1">
      <alignment vertical="center"/>
    </xf>
    <xf numFmtId="38" fontId="5" fillId="6" borderId="21" xfId="1" applyFont="1" applyFill="1" applyBorder="1">
      <alignment vertical="center"/>
    </xf>
    <xf numFmtId="38" fontId="5" fillId="6" borderId="22" xfId="1" applyFont="1" applyFill="1" applyBorder="1">
      <alignment vertical="center"/>
    </xf>
    <xf numFmtId="176" fontId="5" fillId="0" borderId="30" xfId="1" applyNumberFormat="1" applyFont="1" applyBorder="1">
      <alignment vertical="center"/>
    </xf>
    <xf numFmtId="176" fontId="5" fillId="5" borderId="18" xfId="1" applyNumberFormat="1" applyFont="1" applyFill="1" applyBorder="1">
      <alignment vertical="center"/>
    </xf>
    <xf numFmtId="176" fontId="5" fillId="5" borderId="19" xfId="1" applyNumberFormat="1" applyFont="1" applyFill="1" applyBorder="1">
      <alignment vertical="center"/>
    </xf>
    <xf numFmtId="176" fontId="5" fillId="5" borderId="20" xfId="1" applyNumberFormat="1" applyFont="1" applyFill="1" applyBorder="1">
      <alignment vertical="center"/>
    </xf>
    <xf numFmtId="176" fontId="5" fillId="0" borderId="41" xfId="1" applyNumberFormat="1" applyFont="1" applyBorder="1">
      <alignment vertical="center"/>
    </xf>
    <xf numFmtId="176" fontId="5" fillId="0" borderId="42" xfId="1" applyNumberFormat="1" applyFont="1" applyBorder="1">
      <alignment vertical="center"/>
    </xf>
    <xf numFmtId="176" fontId="5" fillId="0" borderId="43" xfId="1" applyNumberFormat="1" applyFont="1" applyBorder="1">
      <alignment vertical="center"/>
    </xf>
    <xf numFmtId="176" fontId="5" fillId="10" borderId="34" xfId="1" applyNumberFormat="1" applyFont="1" applyFill="1" applyBorder="1">
      <alignment vertical="center"/>
    </xf>
    <xf numFmtId="176" fontId="5" fillId="10" borderId="19" xfId="1" applyNumberFormat="1" applyFont="1" applyFill="1" applyBorder="1">
      <alignment vertical="center"/>
    </xf>
    <xf numFmtId="176" fontId="5" fillId="10" borderId="20" xfId="1" applyNumberFormat="1" applyFont="1" applyFill="1" applyBorder="1">
      <alignment vertical="center"/>
    </xf>
    <xf numFmtId="176" fontId="5" fillId="0" borderId="44" xfId="1" applyNumberFormat="1" applyFont="1" applyBorder="1">
      <alignment vertical="center"/>
    </xf>
    <xf numFmtId="176" fontId="5" fillId="0" borderId="19" xfId="1" applyNumberFormat="1" applyFont="1" applyBorder="1">
      <alignment vertical="center"/>
    </xf>
    <xf numFmtId="176" fontId="5" fillId="0" borderId="20" xfId="1" applyNumberFormat="1" applyFont="1" applyBorder="1">
      <alignment vertical="center"/>
    </xf>
    <xf numFmtId="176" fontId="5" fillId="3" borderId="18" xfId="1" applyNumberFormat="1" applyFont="1" applyFill="1" applyBorder="1">
      <alignment vertical="center"/>
    </xf>
    <xf numFmtId="176" fontId="5" fillId="3" borderId="19" xfId="1" applyNumberFormat="1" applyFont="1" applyFill="1" applyBorder="1">
      <alignment vertical="center"/>
    </xf>
    <xf numFmtId="176" fontId="5" fillId="3" borderId="20" xfId="1" applyNumberFormat="1" applyFont="1" applyFill="1" applyBorder="1">
      <alignment vertical="center"/>
    </xf>
    <xf numFmtId="176" fontId="5" fillId="0" borderId="18" xfId="1" applyNumberFormat="1" applyFont="1" applyBorder="1">
      <alignment vertical="center"/>
    </xf>
    <xf numFmtId="176" fontId="5" fillId="3" borderId="38" xfId="1" applyNumberFormat="1" applyFont="1" applyFill="1" applyBorder="1">
      <alignment vertical="center"/>
    </xf>
    <xf numFmtId="176" fontId="5" fillId="4" borderId="18" xfId="1" applyNumberFormat="1" applyFont="1" applyFill="1" applyBorder="1">
      <alignment vertical="center"/>
    </xf>
    <xf numFmtId="176" fontId="5" fillId="4" borderId="19" xfId="1" applyNumberFormat="1" applyFont="1" applyFill="1" applyBorder="1">
      <alignment vertical="center"/>
    </xf>
    <xf numFmtId="176" fontId="5" fillId="4" borderId="20" xfId="1" applyNumberFormat="1" applyFont="1" applyFill="1" applyBorder="1">
      <alignment vertical="center"/>
    </xf>
    <xf numFmtId="176" fontId="5" fillId="2" borderId="18" xfId="1" applyNumberFormat="1" applyFont="1" applyFill="1" applyBorder="1">
      <alignment vertical="center"/>
    </xf>
    <xf numFmtId="176" fontId="5" fillId="2" borderId="19" xfId="1" applyNumberFormat="1" applyFont="1" applyFill="1" applyBorder="1">
      <alignment vertical="center"/>
    </xf>
    <xf numFmtId="176" fontId="5" fillId="2" borderId="20" xfId="1" applyNumberFormat="1" applyFont="1" applyFill="1" applyBorder="1">
      <alignment vertical="center"/>
    </xf>
    <xf numFmtId="176" fontId="5" fillId="0" borderId="38" xfId="1" applyNumberFormat="1" applyFont="1" applyBorder="1">
      <alignment vertical="center"/>
    </xf>
    <xf numFmtId="176" fontId="5" fillId="6" borderId="34" xfId="1" applyNumberFormat="1" applyFont="1" applyFill="1" applyBorder="1">
      <alignment vertical="center"/>
    </xf>
    <xf numFmtId="176" fontId="5" fillId="6" borderId="19" xfId="1" applyNumberFormat="1" applyFont="1" applyFill="1" applyBorder="1">
      <alignment vertical="center"/>
    </xf>
    <xf numFmtId="176" fontId="5" fillId="6" borderId="20" xfId="1" applyNumberFormat="1" applyFont="1" applyFill="1" applyBorder="1">
      <alignment vertical="center"/>
    </xf>
    <xf numFmtId="176" fontId="5" fillId="8" borderId="38" xfId="1" applyNumberFormat="1" applyFont="1" applyFill="1" applyBorder="1">
      <alignment vertical="center"/>
    </xf>
    <xf numFmtId="176" fontId="5" fillId="8" borderId="19" xfId="1" applyNumberFormat="1" applyFont="1" applyFill="1" applyBorder="1">
      <alignment vertical="center"/>
    </xf>
    <xf numFmtId="176" fontId="5" fillId="8" borderId="20" xfId="1" applyNumberFormat="1" applyFont="1" applyFill="1" applyBorder="1">
      <alignment vertical="center"/>
    </xf>
    <xf numFmtId="176" fontId="5" fillId="7" borderId="18" xfId="1" applyNumberFormat="1" applyFont="1" applyFill="1" applyBorder="1">
      <alignment vertical="center"/>
    </xf>
    <xf numFmtId="176" fontId="5" fillId="7" borderId="19" xfId="1" applyNumberFormat="1" applyFont="1" applyFill="1" applyBorder="1">
      <alignment vertical="center"/>
    </xf>
    <xf numFmtId="176" fontId="5" fillId="7" borderId="20" xfId="1" applyNumberFormat="1" applyFont="1" applyFill="1" applyBorder="1">
      <alignment vertical="center"/>
    </xf>
    <xf numFmtId="176" fontId="5" fillId="6" borderId="45" xfId="1" applyNumberFormat="1" applyFont="1" applyFill="1" applyBorder="1">
      <alignment vertical="center"/>
    </xf>
    <xf numFmtId="176" fontId="5" fillId="6" borderId="46" xfId="1" applyNumberFormat="1" applyFont="1" applyFill="1" applyBorder="1">
      <alignment vertical="center"/>
    </xf>
    <xf numFmtId="176" fontId="5" fillId="6" borderId="47" xfId="1" applyNumberFormat="1" applyFont="1" applyFill="1" applyBorder="1">
      <alignment vertical="center"/>
    </xf>
    <xf numFmtId="0" fontId="3" fillId="3" borderId="48" xfId="0" applyFont="1" applyFill="1" applyBorder="1" applyAlignment="1">
      <alignment horizontal="distributed" vertical="center"/>
    </xf>
    <xf numFmtId="0" fontId="3" fillId="3" borderId="36" xfId="0" applyFont="1" applyFill="1" applyBorder="1" applyAlignment="1">
      <alignment horizontal="distributed" vertical="center"/>
    </xf>
    <xf numFmtId="0" fontId="3" fillId="7" borderId="58" xfId="0" applyFont="1" applyFill="1" applyBorder="1" applyAlignment="1">
      <alignment horizontal="distributed" vertical="center"/>
    </xf>
    <xf numFmtId="0" fontId="3" fillId="7" borderId="59" xfId="0" applyFont="1" applyFill="1" applyBorder="1" applyAlignment="1">
      <alignment horizontal="distributed" vertical="center"/>
    </xf>
    <xf numFmtId="0" fontId="3" fillId="7" borderId="35" xfId="0" applyFont="1" applyFill="1" applyBorder="1" applyAlignment="1">
      <alignment horizontal="distributed" vertical="center"/>
    </xf>
    <xf numFmtId="0" fontId="3" fillId="7" borderId="13" xfId="0" applyFont="1" applyFill="1" applyBorder="1" applyAlignment="1">
      <alignment horizontal="distributed" vertical="center"/>
    </xf>
    <xf numFmtId="0" fontId="3" fillId="7" borderId="14" xfId="0" applyFont="1" applyFill="1" applyBorder="1" applyAlignment="1">
      <alignment horizontal="distributed" vertical="center"/>
    </xf>
    <xf numFmtId="0" fontId="4" fillId="0" borderId="0" xfId="0" applyFont="1" applyAlignment="1">
      <alignment horizontal="center" vertical="center"/>
    </xf>
    <xf numFmtId="0" fontId="3" fillId="5" borderId="48" xfId="0" applyFont="1" applyFill="1" applyBorder="1" applyAlignment="1">
      <alignment horizontal="distributed" vertical="center"/>
    </xf>
    <xf numFmtId="0" fontId="3" fillId="5" borderId="36" xfId="0" applyFont="1" applyFill="1" applyBorder="1" applyAlignment="1">
      <alignment horizontal="distributed" vertical="center"/>
    </xf>
    <xf numFmtId="0" fontId="3" fillId="3" borderId="58" xfId="0" applyFont="1" applyFill="1" applyBorder="1" applyAlignment="1">
      <alignment horizontal="distributed" vertical="center"/>
    </xf>
    <xf numFmtId="0" fontId="3" fillId="3" borderId="59" xfId="0" applyFont="1" applyFill="1" applyBorder="1" applyAlignment="1">
      <alignment horizontal="distributed" vertical="center"/>
    </xf>
    <xf numFmtId="0" fontId="3" fillId="3" borderId="35" xfId="0" applyFont="1" applyFill="1" applyBorder="1" applyAlignment="1">
      <alignment horizontal="distributed" vertical="center"/>
    </xf>
    <xf numFmtId="0" fontId="3" fillId="5" borderId="58" xfId="0" applyFont="1" applyFill="1" applyBorder="1" applyAlignment="1">
      <alignment horizontal="distributed" vertical="center"/>
    </xf>
    <xf numFmtId="0" fontId="3" fillId="5" borderId="59" xfId="0" applyFont="1" applyFill="1" applyBorder="1" applyAlignment="1">
      <alignment horizontal="distributed" vertical="center"/>
    </xf>
    <xf numFmtId="0" fontId="3" fillId="5" borderId="35" xfId="0" applyFont="1" applyFill="1" applyBorder="1" applyAlignment="1">
      <alignment horizontal="distributed" vertical="center"/>
    </xf>
    <xf numFmtId="0" fontId="3" fillId="5" borderId="48" xfId="0" applyFont="1" applyFill="1" applyBorder="1" applyAlignment="1">
      <alignment horizontal="center" vertical="center"/>
    </xf>
    <xf numFmtId="0" fontId="3" fillId="5" borderId="36" xfId="0" applyFont="1" applyFill="1" applyBorder="1" applyAlignment="1">
      <alignment horizontal="center" vertical="center"/>
    </xf>
    <xf numFmtId="0" fontId="3" fillId="3" borderId="54" xfId="0" applyFont="1" applyFill="1" applyBorder="1" applyAlignment="1">
      <alignment horizontal="distributed" vertical="center"/>
    </xf>
    <xf numFmtId="0" fontId="3" fillId="3" borderId="6" xfId="0" applyFont="1" applyFill="1" applyBorder="1" applyAlignment="1">
      <alignment horizontal="distributed" vertical="center"/>
    </xf>
    <xf numFmtId="0" fontId="3" fillId="3" borderId="55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2" borderId="4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8" borderId="56" xfId="0" applyFont="1" applyFill="1" applyBorder="1" applyAlignment="1">
      <alignment horizontal="distributed" vertical="center"/>
    </xf>
    <xf numFmtId="0" fontId="3" fillId="8" borderId="57" xfId="0" applyFont="1" applyFill="1" applyBorder="1" applyAlignment="1">
      <alignment horizontal="distributed" vertical="center"/>
    </xf>
    <xf numFmtId="0" fontId="3" fillId="8" borderId="16" xfId="0" applyFont="1" applyFill="1" applyBorder="1" applyAlignment="1">
      <alignment horizontal="distributed" vertical="center"/>
    </xf>
    <xf numFmtId="0" fontId="3" fillId="3" borderId="51" xfId="0" applyFont="1" applyFill="1" applyBorder="1" applyAlignment="1">
      <alignment horizontal="distributed" vertical="center"/>
    </xf>
    <xf numFmtId="0" fontId="3" fillId="3" borderId="5" xfId="0" applyFont="1" applyFill="1" applyBorder="1" applyAlignment="1">
      <alignment horizontal="distributed" vertical="center"/>
    </xf>
    <xf numFmtId="0" fontId="3" fillId="5" borderId="51" xfId="0" applyFont="1" applyFill="1" applyBorder="1" applyAlignment="1">
      <alignment horizontal="distributed" vertical="center"/>
    </xf>
    <xf numFmtId="0" fontId="3" fillId="5" borderId="5" xfId="0" applyFont="1" applyFill="1" applyBorder="1" applyAlignment="1">
      <alignment horizontal="distributed" vertical="center"/>
    </xf>
    <xf numFmtId="0" fontId="3" fillId="5" borderId="52" xfId="0" applyFont="1" applyFill="1" applyBorder="1" applyAlignment="1">
      <alignment horizontal="distributed" vertical="center"/>
    </xf>
    <xf numFmtId="0" fontId="3" fillId="5" borderId="40" xfId="0" applyFont="1" applyFill="1" applyBorder="1" applyAlignment="1">
      <alignment horizontal="distributed" vertical="center"/>
    </xf>
    <xf numFmtId="0" fontId="3" fillId="5" borderId="53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3" fillId="5" borderId="50" xfId="0" applyFont="1" applyFill="1" applyBorder="1" applyAlignment="1">
      <alignment horizontal="distributed" vertical="center"/>
    </xf>
    <xf numFmtId="0" fontId="3" fillId="5" borderId="4" xfId="0" applyFont="1" applyFill="1" applyBorder="1" applyAlignment="1">
      <alignment horizontal="distributed" vertical="center"/>
    </xf>
    <xf numFmtId="0" fontId="3" fillId="3" borderId="50" xfId="0" applyFont="1" applyFill="1" applyBorder="1" applyAlignment="1">
      <alignment horizontal="distributed" vertical="center"/>
    </xf>
    <xf numFmtId="0" fontId="3" fillId="3" borderId="4" xfId="0" applyFont="1" applyFill="1" applyBorder="1" applyAlignment="1">
      <alignment horizontal="distributed" vertical="center"/>
    </xf>
    <xf numFmtId="0" fontId="3" fillId="3" borderId="18" xfId="0" applyFont="1" applyFill="1" applyBorder="1" applyAlignment="1">
      <alignment horizontal="distributed" vertical="center"/>
    </xf>
    <xf numFmtId="0" fontId="3" fillId="3" borderId="33" xfId="0" applyFont="1" applyFill="1" applyBorder="1" applyAlignment="1">
      <alignment horizontal="distributed" vertical="center"/>
    </xf>
    <xf numFmtId="0" fontId="3" fillId="3" borderId="0" xfId="0" applyFont="1" applyFill="1" applyBorder="1" applyAlignment="1">
      <alignment horizontal="distributed" vertical="center"/>
    </xf>
    <xf numFmtId="0" fontId="3" fillId="3" borderId="23" xfId="0" applyFont="1" applyFill="1" applyBorder="1" applyAlignment="1">
      <alignment horizontal="distributed" vertical="center"/>
    </xf>
    <xf numFmtId="0" fontId="3" fillId="4" borderId="33" xfId="0" applyFont="1" applyFill="1" applyBorder="1" applyAlignment="1">
      <alignment horizontal="distributed" vertical="center"/>
    </xf>
    <xf numFmtId="0" fontId="3" fillId="4" borderId="17" xfId="0" applyFont="1" applyFill="1" applyBorder="1" applyAlignment="1">
      <alignment horizontal="distributed" vertical="center"/>
    </xf>
    <xf numFmtId="0" fontId="3" fillId="10" borderId="61" xfId="0" applyFont="1" applyFill="1" applyBorder="1" applyAlignment="1">
      <alignment vertical="center" textRotation="255"/>
    </xf>
    <xf numFmtId="0" fontId="3" fillId="10" borderId="51" xfId="0" applyFont="1" applyFill="1" applyBorder="1" applyAlignment="1">
      <alignment vertical="center" textRotation="255"/>
    </xf>
    <xf numFmtId="0" fontId="3" fillId="10" borderId="54" xfId="0" applyFont="1" applyFill="1" applyBorder="1" applyAlignment="1">
      <alignment vertical="center" textRotation="255"/>
    </xf>
    <xf numFmtId="0" fontId="3" fillId="5" borderId="63" xfId="0" applyFont="1" applyFill="1" applyBorder="1" applyAlignment="1">
      <alignment horizontal="distributed" vertical="center"/>
    </xf>
    <xf numFmtId="0" fontId="3" fillId="5" borderId="42" xfId="0" applyFont="1" applyFill="1" applyBorder="1" applyAlignment="1">
      <alignment horizontal="distributed" vertical="center"/>
    </xf>
    <xf numFmtId="0" fontId="3" fillId="5" borderId="43" xfId="0" applyFont="1" applyFill="1" applyBorder="1" applyAlignment="1">
      <alignment horizontal="distributed" vertical="center"/>
    </xf>
    <xf numFmtId="0" fontId="3" fillId="5" borderId="62" xfId="0" applyFont="1" applyFill="1" applyBorder="1" applyAlignment="1">
      <alignment horizontal="distributed" vertical="center"/>
    </xf>
    <xf numFmtId="0" fontId="3" fillId="5" borderId="33" xfId="0" applyFont="1" applyFill="1" applyBorder="1" applyAlignment="1">
      <alignment horizontal="distributed" vertical="center"/>
    </xf>
    <xf numFmtId="0" fontId="3" fillId="5" borderId="17" xfId="0" applyFont="1" applyFill="1" applyBorder="1" applyAlignment="1">
      <alignment horizontal="distributed" vertical="center"/>
    </xf>
    <xf numFmtId="0" fontId="3" fillId="5" borderId="41" xfId="0" applyFont="1" applyFill="1" applyBorder="1" applyAlignment="1">
      <alignment horizontal="distributed" vertical="center"/>
    </xf>
    <xf numFmtId="0" fontId="3" fillId="5" borderId="64" xfId="0" applyFont="1" applyFill="1" applyBorder="1" applyAlignment="1">
      <alignment horizontal="distributed" vertical="center"/>
    </xf>
    <xf numFmtId="0" fontId="3" fillId="8" borderId="60" xfId="0" applyFont="1" applyFill="1" applyBorder="1" applyAlignment="1">
      <alignment horizontal="distributed" vertical="center"/>
    </xf>
    <xf numFmtId="0" fontId="3" fillId="8" borderId="29" xfId="0" applyFont="1" applyFill="1" applyBorder="1" applyAlignment="1">
      <alignment horizontal="distributed" vertical="center"/>
    </xf>
    <xf numFmtId="0" fontId="3" fillId="7" borderId="53" xfId="0" applyFont="1" applyFill="1" applyBorder="1" applyAlignment="1">
      <alignment horizontal="distributed" vertical="center"/>
    </xf>
    <xf numFmtId="0" fontId="3" fillId="7" borderId="19" xfId="0" applyFont="1" applyFill="1" applyBorder="1" applyAlignment="1">
      <alignment horizontal="distributed" vertical="center"/>
    </xf>
    <xf numFmtId="0" fontId="3" fillId="6" borderId="55" xfId="0" applyFont="1" applyFill="1" applyBorder="1" applyAlignment="1">
      <alignment horizontal="distributed" vertical="center"/>
    </xf>
    <xf numFmtId="0" fontId="3" fillId="6" borderId="21" xfId="0" applyFont="1" applyFill="1" applyBorder="1" applyAlignment="1">
      <alignment horizontal="distributed" vertical="center"/>
    </xf>
    <xf numFmtId="0" fontId="4" fillId="0" borderId="27" xfId="0" applyFont="1" applyBorder="1" applyAlignment="1">
      <alignment horizontal="center" vertical="center"/>
    </xf>
    <xf numFmtId="0" fontId="3" fillId="6" borderId="61" xfId="0" applyFont="1" applyFill="1" applyBorder="1" applyAlignment="1">
      <alignment vertical="center" textRotation="255"/>
    </xf>
    <xf numFmtId="0" fontId="3" fillId="6" borderId="51" xfId="0" applyFont="1" applyFill="1" applyBorder="1" applyAlignment="1">
      <alignment vertical="center" textRotation="255"/>
    </xf>
    <xf numFmtId="0" fontId="3" fillId="6" borderId="54" xfId="0" applyFont="1" applyFill="1" applyBorder="1" applyAlignment="1">
      <alignment vertical="center" textRotation="255"/>
    </xf>
    <xf numFmtId="0" fontId="3" fillId="2" borderId="44" xfId="0" applyFont="1" applyFill="1" applyBorder="1" applyAlignment="1">
      <alignment horizontal="distributed" vertical="center"/>
    </xf>
    <xf numFmtId="0" fontId="3" fillId="2" borderId="57" xfId="0" applyFont="1" applyFill="1" applyBorder="1" applyAlignment="1">
      <alignment horizontal="distributed" vertical="center"/>
    </xf>
    <xf numFmtId="0" fontId="3" fillId="2" borderId="33" xfId="0" applyFont="1" applyFill="1" applyBorder="1" applyAlignment="1">
      <alignment horizontal="distributed" vertical="center"/>
    </xf>
    <xf numFmtId="0" fontId="3" fillId="2" borderId="17" xfId="0" applyFont="1" applyFill="1" applyBorder="1" applyAlignment="1">
      <alignment horizontal="distributed" vertical="center"/>
    </xf>
    <xf numFmtId="0" fontId="3" fillId="2" borderId="38" xfId="0" applyFont="1" applyFill="1" applyBorder="1" applyAlignment="1">
      <alignment horizontal="distributed" vertical="center"/>
    </xf>
    <xf numFmtId="0" fontId="3" fillId="2" borderId="0" xfId="0" applyFont="1" applyFill="1" applyBorder="1" applyAlignment="1">
      <alignment horizontal="distributed" vertical="center"/>
    </xf>
    <xf numFmtId="0" fontId="3" fillId="6" borderId="33" xfId="0" applyFont="1" applyFill="1" applyBorder="1" applyAlignment="1">
      <alignment horizontal="distributed" vertical="center"/>
    </xf>
    <xf numFmtId="0" fontId="3" fillId="6" borderId="17" xfId="0" applyFont="1" applyFill="1" applyBorder="1" applyAlignment="1">
      <alignment horizontal="distributed" vertical="center"/>
    </xf>
    <xf numFmtId="0" fontId="3" fillId="10" borderId="33" xfId="0" applyFont="1" applyFill="1" applyBorder="1" applyAlignment="1">
      <alignment horizontal="distributed" vertical="center"/>
    </xf>
    <xf numFmtId="0" fontId="3" fillId="10" borderId="17" xfId="0" applyFont="1" applyFill="1" applyBorder="1" applyAlignment="1">
      <alignment horizontal="distributed" vertical="center"/>
    </xf>
    <xf numFmtId="0" fontId="3" fillId="4" borderId="61" xfId="0" applyFont="1" applyFill="1" applyBorder="1" applyAlignment="1">
      <alignment vertical="center" textRotation="255"/>
    </xf>
    <xf numFmtId="0" fontId="3" fillId="4" borderId="51" xfId="0" applyFont="1" applyFill="1" applyBorder="1" applyAlignment="1">
      <alignment vertical="center" textRotation="255"/>
    </xf>
    <xf numFmtId="0" fontId="3" fillId="4" borderId="54" xfId="0" applyFont="1" applyFill="1" applyBorder="1" applyAlignment="1">
      <alignment vertical="center" textRotation="255"/>
    </xf>
    <xf numFmtId="0" fontId="3" fillId="3" borderId="44" xfId="0" applyFont="1" applyFill="1" applyBorder="1" applyAlignment="1">
      <alignment horizontal="distributed" vertical="center"/>
    </xf>
    <xf numFmtId="0" fontId="3" fillId="3" borderId="57" xfId="0" applyFont="1" applyFill="1" applyBorder="1" applyAlignment="1">
      <alignment horizontal="distributed" vertical="center"/>
    </xf>
    <xf numFmtId="0" fontId="3" fillId="3" borderId="17" xfId="0" applyFont="1" applyFill="1" applyBorder="1" applyAlignment="1">
      <alignment horizontal="distributed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workbookViewId="0">
      <selection activeCell="I25" sqref="I25"/>
    </sheetView>
  </sheetViews>
  <sheetFormatPr defaultRowHeight="13.2" x14ac:dyDescent="0.2"/>
  <cols>
    <col min="1" max="2" width="3" customWidth="1"/>
    <col min="3" max="3" width="16.109375" customWidth="1"/>
    <col min="4" max="7" width="15.88671875" customWidth="1"/>
  </cols>
  <sheetData>
    <row r="1" spans="1:7" s="7" customFormat="1" ht="16.8" thickBot="1" x14ac:dyDescent="0.25">
      <c r="A1" s="120" t="s">
        <v>66</v>
      </c>
      <c r="B1" s="120"/>
      <c r="C1" s="120"/>
      <c r="D1" s="120"/>
      <c r="E1" s="120"/>
      <c r="F1" s="120"/>
      <c r="G1" s="120"/>
    </row>
    <row r="2" spans="1:7" ht="15" customHeight="1" x14ac:dyDescent="0.2">
      <c r="A2" s="135" t="s">
        <v>28</v>
      </c>
      <c r="B2" s="136"/>
      <c r="C2" s="136"/>
      <c r="D2" s="1" t="s">
        <v>29</v>
      </c>
      <c r="E2" s="1" t="s">
        <v>30</v>
      </c>
      <c r="F2" s="1" t="s">
        <v>31</v>
      </c>
      <c r="G2" s="2" t="s">
        <v>32</v>
      </c>
    </row>
    <row r="3" spans="1:7" ht="13.8" x14ac:dyDescent="0.2">
      <c r="A3" s="148" t="s">
        <v>33</v>
      </c>
      <c r="B3" s="149"/>
      <c r="C3" s="149"/>
      <c r="D3" s="41">
        <v>2436700</v>
      </c>
      <c r="E3" s="41">
        <f>F4+F11</f>
        <v>13896000</v>
      </c>
      <c r="F3" s="41">
        <f>E7+E10+E12+E28+E30+E34</f>
        <v>14132000</v>
      </c>
      <c r="G3" s="42">
        <f t="shared" ref="G3:G8" si="0">D3+E3-F3</f>
        <v>2200700</v>
      </c>
    </row>
    <row r="4" spans="1:7" ht="13.8" x14ac:dyDescent="0.2">
      <c r="A4" s="142" t="s">
        <v>34</v>
      </c>
      <c r="B4" s="143"/>
      <c r="C4" s="143"/>
      <c r="D4" s="43">
        <v>6014900</v>
      </c>
      <c r="E4" s="43">
        <v>13649000</v>
      </c>
      <c r="F4" s="43">
        <v>13696000</v>
      </c>
      <c r="G4" s="42">
        <f t="shared" si="0"/>
        <v>5967900</v>
      </c>
    </row>
    <row r="5" spans="1:7" ht="13.8" x14ac:dyDescent="0.2">
      <c r="A5" s="142" t="s">
        <v>35</v>
      </c>
      <c r="B5" s="143"/>
      <c r="C5" s="143"/>
      <c r="D5" s="43">
        <v>3590200</v>
      </c>
      <c r="E5" s="43">
        <v>4390000</v>
      </c>
      <c r="F5" s="43">
        <v>3590200</v>
      </c>
      <c r="G5" s="42">
        <f t="shared" si="0"/>
        <v>4390000</v>
      </c>
    </row>
    <row r="6" spans="1:7" ht="13.8" x14ac:dyDescent="0.2">
      <c r="A6" s="142" t="s">
        <v>36</v>
      </c>
      <c r="B6" s="143"/>
      <c r="C6" s="143"/>
      <c r="D6" s="43">
        <v>2000000</v>
      </c>
      <c r="E6" s="43"/>
      <c r="F6" s="43"/>
      <c r="G6" s="42">
        <f t="shared" si="0"/>
        <v>2000000</v>
      </c>
    </row>
    <row r="7" spans="1:7" ht="13.8" x14ac:dyDescent="0.2">
      <c r="A7" s="142" t="s">
        <v>37</v>
      </c>
      <c r="B7" s="143"/>
      <c r="C7" s="143"/>
      <c r="D7" s="43">
        <v>3280000</v>
      </c>
      <c r="E7" s="43">
        <v>475000</v>
      </c>
      <c r="F7" s="43"/>
      <c r="G7" s="42">
        <f t="shared" si="0"/>
        <v>3755000</v>
      </c>
    </row>
    <row r="8" spans="1:7" ht="13.8" x14ac:dyDescent="0.2">
      <c r="A8" s="144" t="s">
        <v>38</v>
      </c>
      <c r="B8" s="145"/>
      <c r="C8" s="145"/>
      <c r="D8" s="44">
        <v>-223500</v>
      </c>
      <c r="E8" s="44"/>
      <c r="F8" s="44">
        <v>65900</v>
      </c>
      <c r="G8" s="42">
        <f t="shared" si="0"/>
        <v>-289400</v>
      </c>
    </row>
    <row r="9" spans="1:7" ht="20.25" customHeight="1" x14ac:dyDescent="0.2">
      <c r="A9" s="146" t="s">
        <v>39</v>
      </c>
      <c r="B9" s="147"/>
      <c r="C9" s="147"/>
      <c r="D9" s="45">
        <f>SUM(D3:D8)</f>
        <v>17098300</v>
      </c>
      <c r="E9" s="45">
        <f>SUM(E3:E8)</f>
        <v>32410000</v>
      </c>
      <c r="F9" s="45">
        <f>SUM(F3:F8)</f>
        <v>31484100</v>
      </c>
      <c r="G9" s="46">
        <f>SUM(G3:G8)</f>
        <v>18024200</v>
      </c>
    </row>
    <row r="10" spans="1:7" ht="13.8" x14ac:dyDescent="0.2">
      <c r="A10" s="150" t="s">
        <v>40</v>
      </c>
      <c r="B10" s="151"/>
      <c r="C10" s="151"/>
      <c r="D10" s="47">
        <v>4017000</v>
      </c>
      <c r="E10" s="47">
        <v>9911000</v>
      </c>
      <c r="F10" s="47">
        <v>10081000</v>
      </c>
      <c r="G10" s="48">
        <f>D10-E10+F10</f>
        <v>4187000</v>
      </c>
    </row>
    <row r="11" spans="1:7" ht="13.8" x14ac:dyDescent="0.2">
      <c r="A11" s="140" t="s">
        <v>41</v>
      </c>
      <c r="B11" s="141"/>
      <c r="C11" s="141"/>
      <c r="D11" s="49">
        <v>1000000</v>
      </c>
      <c r="E11" s="49"/>
      <c r="F11" s="49">
        <v>200000</v>
      </c>
      <c r="G11" s="48">
        <f>D11-E11+F11</f>
        <v>1200000</v>
      </c>
    </row>
    <row r="12" spans="1:7" ht="13.8" x14ac:dyDescent="0.2">
      <c r="A12" s="140" t="s">
        <v>42</v>
      </c>
      <c r="B12" s="141"/>
      <c r="C12" s="141"/>
      <c r="D12" s="49">
        <v>2000000</v>
      </c>
      <c r="E12" s="49">
        <v>134000</v>
      </c>
      <c r="F12" s="49"/>
      <c r="G12" s="48">
        <f>D12-E12+F12</f>
        <v>1866000</v>
      </c>
    </row>
    <row r="13" spans="1:7" ht="13.8" x14ac:dyDescent="0.2">
      <c r="A13" s="140" t="s">
        <v>43</v>
      </c>
      <c r="B13" s="141"/>
      <c r="C13" s="141"/>
      <c r="D13" s="49">
        <v>3000000</v>
      </c>
      <c r="E13" s="49"/>
      <c r="F13" s="49"/>
      <c r="G13" s="48">
        <f>D13-E13+F13</f>
        <v>3000000</v>
      </c>
    </row>
    <row r="14" spans="1:7" ht="13.8" x14ac:dyDescent="0.2">
      <c r="A14" s="131" t="s">
        <v>44</v>
      </c>
      <c r="B14" s="132"/>
      <c r="C14" s="132"/>
      <c r="D14" s="50">
        <f>D15-SUM(D10:D13)</f>
        <v>7081300</v>
      </c>
      <c r="E14" s="50"/>
      <c r="F14" s="50">
        <f>+F36</f>
        <v>689900</v>
      </c>
      <c r="G14" s="51">
        <f>D14-E14+F14</f>
        <v>7771200</v>
      </c>
    </row>
    <row r="15" spans="1:7" ht="20.25" customHeight="1" thickBot="1" x14ac:dyDescent="0.25">
      <c r="A15" s="133" t="s">
        <v>45</v>
      </c>
      <c r="B15" s="134"/>
      <c r="C15" s="134"/>
      <c r="D15" s="52">
        <f>D9</f>
        <v>17098300</v>
      </c>
      <c r="E15" s="52">
        <f>SUM(E10:E14)</f>
        <v>10045000</v>
      </c>
      <c r="F15" s="52">
        <f>SUM(F10:F14)</f>
        <v>10970900</v>
      </c>
      <c r="G15" s="53">
        <f>SUM(G10:G14)</f>
        <v>18024200</v>
      </c>
    </row>
    <row r="17" spans="1:7" s="7" customFormat="1" ht="16.8" thickBot="1" x14ac:dyDescent="0.25">
      <c r="A17" s="120" t="s">
        <v>67</v>
      </c>
      <c r="B17" s="120"/>
      <c r="C17" s="120"/>
      <c r="D17" s="120"/>
      <c r="E17" s="120"/>
      <c r="F17" s="120"/>
      <c r="G17" s="120"/>
    </row>
    <row r="18" spans="1:7" ht="15" customHeight="1" x14ac:dyDescent="0.2">
      <c r="A18" s="135" t="s">
        <v>28</v>
      </c>
      <c r="B18" s="136"/>
      <c r="C18" s="136"/>
      <c r="D18" s="1" t="s">
        <v>29</v>
      </c>
      <c r="E18" s="1" t="s">
        <v>30</v>
      </c>
      <c r="F18" s="1" t="s">
        <v>31</v>
      </c>
      <c r="G18" s="2" t="s">
        <v>32</v>
      </c>
    </row>
    <row r="19" spans="1:7" ht="13.5" customHeight="1" x14ac:dyDescent="0.2">
      <c r="A19" s="137" t="s">
        <v>46</v>
      </c>
      <c r="B19" s="138"/>
      <c r="C19" s="139"/>
      <c r="D19" s="54">
        <v>60663000</v>
      </c>
      <c r="E19" s="54"/>
      <c r="F19" s="54">
        <v>13649000</v>
      </c>
      <c r="G19" s="55">
        <f>D19-E19+F19</f>
        <v>74312000</v>
      </c>
    </row>
    <row r="20" spans="1:7" ht="13.8" x14ac:dyDescent="0.2">
      <c r="A20" s="126" t="s">
        <v>47</v>
      </c>
      <c r="B20" s="127"/>
      <c r="C20" s="128"/>
      <c r="D20" s="56"/>
      <c r="E20" s="56"/>
      <c r="F20" s="56"/>
      <c r="G20" s="57"/>
    </row>
    <row r="21" spans="1:7" ht="13.8" x14ac:dyDescent="0.2">
      <c r="A21" s="12"/>
      <c r="B21" s="121" t="s">
        <v>48</v>
      </c>
      <c r="C21" s="122"/>
      <c r="D21" s="43">
        <v>0</v>
      </c>
      <c r="E21" s="43"/>
      <c r="F21" s="43"/>
      <c r="G21" s="58">
        <f>D21+E21-F21</f>
        <v>0</v>
      </c>
    </row>
    <row r="22" spans="1:7" ht="13.8" x14ac:dyDescent="0.2">
      <c r="A22" s="12"/>
      <c r="B22" s="121" t="s">
        <v>49</v>
      </c>
      <c r="C22" s="122"/>
      <c r="D22" s="59">
        <v>44807800</v>
      </c>
      <c r="E22" s="59">
        <v>10081000</v>
      </c>
      <c r="F22" s="59"/>
      <c r="G22" s="60">
        <f>D22+E22-F22</f>
        <v>54888800</v>
      </c>
    </row>
    <row r="23" spans="1:7" ht="13.8" x14ac:dyDescent="0.2">
      <c r="A23" s="12"/>
      <c r="B23" s="129" t="s">
        <v>52</v>
      </c>
      <c r="C23" s="130"/>
      <c r="D23" s="41">
        <f>SUM(D21:D22)</f>
        <v>44807800</v>
      </c>
      <c r="E23" s="41">
        <f>SUM(E21:E22)</f>
        <v>10081000</v>
      </c>
      <c r="F23" s="41">
        <f>SUM(F21:F22)</f>
        <v>0</v>
      </c>
      <c r="G23" s="42">
        <f>SUM(G21:G22)</f>
        <v>54888800</v>
      </c>
    </row>
    <row r="24" spans="1:7" ht="13.8" x14ac:dyDescent="0.2">
      <c r="A24" s="12"/>
      <c r="B24" s="121" t="s">
        <v>50</v>
      </c>
      <c r="C24" s="122"/>
      <c r="D24" s="59">
        <v>3590200</v>
      </c>
      <c r="E24" s="59">
        <v>3590200</v>
      </c>
      <c r="F24" s="59">
        <v>4390000</v>
      </c>
      <c r="G24" s="60">
        <f>D24-E24+F24</f>
        <v>4390000</v>
      </c>
    </row>
    <row r="25" spans="1:7" ht="13.5" customHeight="1" x14ac:dyDescent="0.2">
      <c r="A25" s="13"/>
      <c r="B25" s="14"/>
      <c r="C25" s="15" t="s">
        <v>47</v>
      </c>
      <c r="D25" s="61">
        <f>D23-D24</f>
        <v>41217600</v>
      </c>
      <c r="E25" s="61">
        <f>E23-E24</f>
        <v>6490800</v>
      </c>
      <c r="F25" s="61">
        <f>F23-F24</f>
        <v>-4390000</v>
      </c>
      <c r="G25" s="62">
        <f>G23-G24</f>
        <v>50498800</v>
      </c>
    </row>
    <row r="26" spans="1:7" ht="13.5" customHeight="1" x14ac:dyDescent="0.2">
      <c r="A26" s="21"/>
      <c r="B26" s="22"/>
      <c r="C26" s="23" t="s">
        <v>51</v>
      </c>
      <c r="D26" s="63">
        <f>D19-D25</f>
        <v>19445400</v>
      </c>
      <c r="E26" s="63"/>
      <c r="F26" s="63">
        <f>G26-D26</f>
        <v>4367800</v>
      </c>
      <c r="G26" s="64">
        <f>G19-G25</f>
        <v>23813200</v>
      </c>
    </row>
    <row r="27" spans="1:7" ht="13.8" x14ac:dyDescent="0.2">
      <c r="A27" s="123" t="s">
        <v>53</v>
      </c>
      <c r="B27" s="124"/>
      <c r="C27" s="125"/>
      <c r="D27" s="65"/>
      <c r="E27" s="65"/>
      <c r="F27" s="65"/>
      <c r="G27" s="66"/>
    </row>
    <row r="28" spans="1:7" ht="13.8" x14ac:dyDescent="0.2">
      <c r="A28" s="3"/>
      <c r="B28" s="113" t="s">
        <v>54</v>
      </c>
      <c r="C28" s="114"/>
      <c r="D28" s="49">
        <v>4031600</v>
      </c>
      <c r="E28" s="49">
        <v>1585000</v>
      </c>
      <c r="F28" s="49"/>
      <c r="G28" s="67">
        <f>D28+E28-F28</f>
        <v>5616600</v>
      </c>
    </row>
    <row r="29" spans="1:7" ht="13.8" x14ac:dyDescent="0.2">
      <c r="A29" s="3"/>
      <c r="B29" s="113" t="s">
        <v>55</v>
      </c>
      <c r="C29" s="114"/>
      <c r="D29" s="49">
        <v>223500</v>
      </c>
      <c r="E29" s="49">
        <f>F8</f>
        <v>65900</v>
      </c>
      <c r="F29" s="49"/>
      <c r="G29" s="67">
        <f>D29+E29-F29</f>
        <v>289400</v>
      </c>
    </row>
    <row r="30" spans="1:7" ht="13.8" x14ac:dyDescent="0.2">
      <c r="A30" s="3"/>
      <c r="B30" s="113" t="s">
        <v>56</v>
      </c>
      <c r="C30" s="114"/>
      <c r="D30" s="50">
        <v>7845000</v>
      </c>
      <c r="E30" s="50">
        <v>1961000</v>
      </c>
      <c r="F30" s="50"/>
      <c r="G30" s="51">
        <f>D30+E30-F30</f>
        <v>9806000</v>
      </c>
    </row>
    <row r="31" spans="1:7" ht="13.8" x14ac:dyDescent="0.2">
      <c r="A31" s="4"/>
      <c r="B31" s="5"/>
      <c r="C31" s="6" t="s">
        <v>57</v>
      </c>
      <c r="D31" s="68">
        <f>SUM(D28:D30)</f>
        <v>12100100</v>
      </c>
      <c r="E31" s="68">
        <f>SUM(E28:E30)</f>
        <v>3611900</v>
      </c>
      <c r="F31" s="68"/>
      <c r="G31" s="69">
        <f>SUM(G28:G30)</f>
        <v>15712000</v>
      </c>
    </row>
    <row r="32" spans="1:7" ht="13.5" customHeight="1" x14ac:dyDescent="0.2">
      <c r="A32" s="24"/>
      <c r="B32" s="25"/>
      <c r="C32" s="26" t="s">
        <v>58</v>
      </c>
      <c r="D32" s="70">
        <f>D26-D31</f>
        <v>7345300</v>
      </c>
      <c r="E32" s="70"/>
      <c r="F32" s="70">
        <f>G32-D32</f>
        <v>755900</v>
      </c>
      <c r="G32" s="71">
        <f>G26-G31</f>
        <v>8101200</v>
      </c>
    </row>
    <row r="33" spans="1:7" ht="13.8" x14ac:dyDescent="0.2">
      <c r="A33" s="115" t="s">
        <v>59</v>
      </c>
      <c r="B33" s="116"/>
      <c r="C33" s="117"/>
      <c r="D33" s="65"/>
      <c r="E33" s="65"/>
      <c r="F33" s="65"/>
      <c r="G33" s="66"/>
    </row>
    <row r="34" spans="1:7" ht="13.8" x14ac:dyDescent="0.2">
      <c r="A34" s="20"/>
      <c r="B34" s="118" t="s">
        <v>60</v>
      </c>
      <c r="C34" s="119"/>
      <c r="D34" s="50">
        <v>264000</v>
      </c>
      <c r="E34" s="50">
        <v>66000</v>
      </c>
      <c r="F34" s="50"/>
      <c r="G34" s="67">
        <f>D34+E34-F34</f>
        <v>330000</v>
      </c>
    </row>
    <row r="35" spans="1:7" ht="13.5" customHeight="1" x14ac:dyDescent="0.2">
      <c r="A35" s="27"/>
      <c r="B35" s="28"/>
      <c r="C35" s="29" t="s">
        <v>61</v>
      </c>
      <c r="D35" s="72">
        <f>D32-D34</f>
        <v>7081300</v>
      </c>
      <c r="E35" s="72"/>
      <c r="F35" s="72">
        <f>G35-D35</f>
        <v>689900</v>
      </c>
      <c r="G35" s="73">
        <f>G32-G34</f>
        <v>7771200</v>
      </c>
    </row>
    <row r="36" spans="1:7" ht="15" customHeight="1" thickBot="1" x14ac:dyDescent="0.25">
      <c r="A36" s="17"/>
      <c r="B36" s="18"/>
      <c r="C36" s="19" t="s">
        <v>62</v>
      </c>
      <c r="D36" s="74">
        <f>D35</f>
        <v>7081300</v>
      </c>
      <c r="E36" s="74"/>
      <c r="F36" s="74">
        <f>G36-D36</f>
        <v>689900</v>
      </c>
      <c r="G36" s="75">
        <f>G35</f>
        <v>7771200</v>
      </c>
    </row>
  </sheetData>
  <mergeCells count="29">
    <mergeCell ref="A2:C2"/>
    <mergeCell ref="A3:C3"/>
    <mergeCell ref="A4:C4"/>
    <mergeCell ref="A5:C5"/>
    <mergeCell ref="A10:C10"/>
    <mergeCell ref="A19:C19"/>
    <mergeCell ref="A11:C11"/>
    <mergeCell ref="A12:C12"/>
    <mergeCell ref="A13:C13"/>
    <mergeCell ref="A6:C6"/>
    <mergeCell ref="A7:C7"/>
    <mergeCell ref="A8:C8"/>
    <mergeCell ref="A9:C9"/>
    <mergeCell ref="B30:C30"/>
    <mergeCell ref="A33:C33"/>
    <mergeCell ref="B34:C34"/>
    <mergeCell ref="A1:G1"/>
    <mergeCell ref="A17:G17"/>
    <mergeCell ref="B24:C24"/>
    <mergeCell ref="A27:C27"/>
    <mergeCell ref="B28:C28"/>
    <mergeCell ref="B29:C29"/>
    <mergeCell ref="A20:C20"/>
    <mergeCell ref="B21:C21"/>
    <mergeCell ref="B22:C22"/>
    <mergeCell ref="B23:C23"/>
    <mergeCell ref="A14:C14"/>
    <mergeCell ref="A15:C15"/>
    <mergeCell ref="A18:C18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6"/>
  <sheetViews>
    <sheetView tabSelected="1" workbookViewId="0">
      <selection activeCell="E36" sqref="E36"/>
    </sheetView>
  </sheetViews>
  <sheetFormatPr defaultRowHeight="13.2" x14ac:dyDescent="0.2"/>
  <cols>
    <col min="1" max="1" width="3.44140625" customWidth="1"/>
    <col min="2" max="2" width="4" customWidth="1"/>
    <col min="3" max="3" width="13.88671875" customWidth="1"/>
    <col min="4" max="4" width="4.109375" customWidth="1"/>
    <col min="5" max="7" width="18.77734375" customWidth="1"/>
  </cols>
  <sheetData>
    <row r="1" spans="1:7" s="7" customFormat="1" ht="16.8" thickBot="1" x14ac:dyDescent="0.25">
      <c r="A1" s="175" t="s">
        <v>68</v>
      </c>
      <c r="B1" s="175"/>
      <c r="C1" s="175"/>
      <c r="D1" s="175"/>
      <c r="E1" s="175"/>
      <c r="F1" s="175"/>
      <c r="G1" s="175"/>
    </row>
    <row r="2" spans="1:7" ht="15.9" customHeight="1" x14ac:dyDescent="0.2">
      <c r="A2" s="135" t="s">
        <v>0</v>
      </c>
      <c r="B2" s="136"/>
      <c r="C2" s="136"/>
      <c r="D2" s="136"/>
      <c r="E2" s="8" t="s">
        <v>64</v>
      </c>
      <c r="F2" s="1" t="s">
        <v>65</v>
      </c>
      <c r="G2" s="2" t="s">
        <v>63</v>
      </c>
    </row>
    <row r="3" spans="1:7" ht="15.9" customHeight="1" x14ac:dyDescent="0.2">
      <c r="A3" s="158" t="s">
        <v>12</v>
      </c>
      <c r="B3" s="161" t="s">
        <v>1</v>
      </c>
      <c r="C3" s="127"/>
      <c r="D3" s="32"/>
      <c r="E3" s="56">
        <v>0</v>
      </c>
      <c r="F3" s="41"/>
      <c r="G3" s="42"/>
    </row>
    <row r="4" spans="1:7" ht="15.9" customHeight="1" x14ac:dyDescent="0.2">
      <c r="A4" s="159"/>
      <c r="B4" s="162" t="s">
        <v>2</v>
      </c>
      <c r="C4" s="121"/>
      <c r="D4" s="33"/>
      <c r="E4" s="43">
        <v>13750000</v>
      </c>
      <c r="F4" s="43"/>
      <c r="G4" s="42"/>
    </row>
    <row r="5" spans="1:7" ht="15.9" customHeight="1" x14ac:dyDescent="0.2">
      <c r="A5" s="159"/>
      <c r="B5" s="163" t="s">
        <v>3</v>
      </c>
      <c r="C5" s="164"/>
      <c r="D5" s="34"/>
      <c r="E5" s="59">
        <v>0</v>
      </c>
      <c r="F5" s="59"/>
      <c r="G5" s="76"/>
    </row>
    <row r="6" spans="1:7" ht="15.9" customHeight="1" x14ac:dyDescent="0.2">
      <c r="A6" s="159"/>
      <c r="B6" s="35"/>
      <c r="C6" s="165" t="s">
        <v>4</v>
      </c>
      <c r="D6" s="166"/>
      <c r="E6" s="77">
        <f>SUM(E3:E5)</f>
        <v>13750000</v>
      </c>
      <c r="F6" s="78"/>
      <c r="G6" s="79"/>
    </row>
    <row r="7" spans="1:7" ht="15.9" customHeight="1" x14ac:dyDescent="0.2">
      <c r="A7" s="159"/>
      <c r="B7" s="167" t="s">
        <v>5</v>
      </c>
      <c r="C7" s="168"/>
      <c r="D7" s="40"/>
      <c r="E7" s="80">
        <v>0</v>
      </c>
      <c r="F7" s="41"/>
      <c r="G7" s="42"/>
    </row>
    <row r="8" spans="1:7" ht="15.9" customHeight="1" x14ac:dyDescent="0.2">
      <c r="A8" s="159"/>
      <c r="B8" s="162" t="s">
        <v>6</v>
      </c>
      <c r="C8" s="121"/>
      <c r="D8" s="33"/>
      <c r="E8" s="81">
        <v>9911000</v>
      </c>
      <c r="F8" s="43"/>
      <c r="G8" s="42"/>
    </row>
    <row r="9" spans="1:7" ht="15.9" customHeight="1" x14ac:dyDescent="0.2">
      <c r="A9" s="159"/>
      <c r="B9" s="162" t="s">
        <v>7</v>
      </c>
      <c r="C9" s="121"/>
      <c r="D9" s="33"/>
      <c r="E9" s="81">
        <v>783000</v>
      </c>
      <c r="F9" s="43"/>
      <c r="G9" s="42"/>
    </row>
    <row r="10" spans="1:7" ht="15.9" customHeight="1" x14ac:dyDescent="0.2">
      <c r="A10" s="159"/>
      <c r="B10" s="162" t="s">
        <v>8</v>
      </c>
      <c r="C10" s="121"/>
      <c r="D10" s="33"/>
      <c r="E10" s="81">
        <v>2000000</v>
      </c>
      <c r="F10" s="43"/>
      <c r="G10" s="42"/>
    </row>
    <row r="11" spans="1:7" ht="15.9" customHeight="1" x14ac:dyDescent="0.2">
      <c r="A11" s="159"/>
      <c r="B11" s="163" t="s">
        <v>9</v>
      </c>
      <c r="C11" s="164"/>
      <c r="D11" s="34"/>
      <c r="E11" s="82">
        <v>66000</v>
      </c>
      <c r="F11" s="44"/>
      <c r="G11" s="76"/>
    </row>
    <row r="12" spans="1:7" ht="15.9" customHeight="1" x14ac:dyDescent="0.2">
      <c r="A12" s="159"/>
      <c r="B12" s="35"/>
      <c r="C12" s="165" t="s">
        <v>10</v>
      </c>
      <c r="D12" s="166"/>
      <c r="E12" s="77">
        <f>SUM(E7:E11)</f>
        <v>12760000</v>
      </c>
      <c r="F12" s="78"/>
      <c r="G12" s="79"/>
    </row>
    <row r="13" spans="1:7" ht="15.9" customHeight="1" x14ac:dyDescent="0.2">
      <c r="A13" s="160"/>
      <c r="B13" s="31"/>
      <c r="C13" s="187" t="s">
        <v>11</v>
      </c>
      <c r="D13" s="188"/>
      <c r="E13" s="83">
        <f>E6-E12</f>
        <v>990000</v>
      </c>
      <c r="F13" s="84"/>
      <c r="G13" s="85"/>
    </row>
    <row r="14" spans="1:7" ht="15.9" customHeight="1" x14ac:dyDescent="0.2">
      <c r="A14" s="189" t="s">
        <v>18</v>
      </c>
      <c r="B14" s="192" t="s">
        <v>13</v>
      </c>
      <c r="C14" s="193"/>
      <c r="D14" s="9"/>
      <c r="E14" s="86">
        <v>0</v>
      </c>
      <c r="F14" s="87"/>
      <c r="G14" s="88"/>
    </row>
    <row r="15" spans="1:7" ht="15.9" customHeight="1" x14ac:dyDescent="0.2">
      <c r="A15" s="190"/>
      <c r="B15" s="36"/>
      <c r="C15" s="153" t="s">
        <v>14</v>
      </c>
      <c r="D15" s="194"/>
      <c r="E15" s="89">
        <f>SUM(E14)</f>
        <v>0</v>
      </c>
      <c r="F15" s="90"/>
      <c r="G15" s="91"/>
    </row>
    <row r="16" spans="1:7" ht="15.9" customHeight="1" x14ac:dyDescent="0.2">
      <c r="A16" s="190"/>
      <c r="B16" s="152" t="s">
        <v>15</v>
      </c>
      <c r="C16" s="153"/>
      <c r="D16" s="10"/>
      <c r="E16" s="92">
        <v>500000</v>
      </c>
      <c r="F16" s="87"/>
      <c r="G16" s="88"/>
    </row>
    <row r="17" spans="1:7" ht="15.9" customHeight="1" x14ac:dyDescent="0.2">
      <c r="A17" s="190"/>
      <c r="B17" s="37"/>
      <c r="C17" s="154" t="s">
        <v>16</v>
      </c>
      <c r="D17" s="155"/>
      <c r="E17" s="93">
        <f>SUM(E16)</f>
        <v>500000</v>
      </c>
      <c r="F17" s="90"/>
      <c r="G17" s="91"/>
    </row>
    <row r="18" spans="1:7" ht="15.9" customHeight="1" x14ac:dyDescent="0.2">
      <c r="A18" s="191"/>
      <c r="B18" s="11"/>
      <c r="C18" s="156" t="s">
        <v>17</v>
      </c>
      <c r="D18" s="157"/>
      <c r="E18" s="94">
        <f>E15-E17</f>
        <v>-500000</v>
      </c>
      <c r="F18" s="95"/>
      <c r="G18" s="96"/>
    </row>
    <row r="19" spans="1:7" ht="15.9" customHeight="1" x14ac:dyDescent="0.2">
      <c r="A19" s="176" t="s">
        <v>24</v>
      </c>
      <c r="B19" s="179" t="s">
        <v>19</v>
      </c>
      <c r="C19" s="180"/>
      <c r="D19" s="38"/>
      <c r="E19" s="86">
        <v>0</v>
      </c>
      <c r="F19" s="87"/>
      <c r="G19" s="88"/>
    </row>
    <row r="20" spans="1:7" ht="15.9" customHeight="1" x14ac:dyDescent="0.2">
      <c r="A20" s="177"/>
      <c r="B20" s="39"/>
      <c r="C20" s="181" t="s">
        <v>20</v>
      </c>
      <c r="D20" s="182"/>
      <c r="E20" s="97">
        <f>SUM(E19)</f>
        <v>0</v>
      </c>
      <c r="F20" s="98"/>
      <c r="G20" s="99"/>
    </row>
    <row r="21" spans="1:7" ht="15.9" customHeight="1" x14ac:dyDescent="0.2">
      <c r="A21" s="177"/>
      <c r="B21" s="183" t="s">
        <v>21</v>
      </c>
      <c r="C21" s="184"/>
      <c r="D21" s="16"/>
      <c r="E21" s="100">
        <v>134000</v>
      </c>
      <c r="F21" s="87"/>
      <c r="G21" s="88"/>
    </row>
    <row r="22" spans="1:7" ht="15.9" customHeight="1" x14ac:dyDescent="0.2">
      <c r="A22" s="177"/>
      <c r="B22" s="39"/>
      <c r="C22" s="181" t="s">
        <v>22</v>
      </c>
      <c r="D22" s="182"/>
      <c r="E22" s="97">
        <f>SUM(E21)</f>
        <v>134000</v>
      </c>
      <c r="F22" s="98"/>
      <c r="G22" s="99"/>
    </row>
    <row r="23" spans="1:7" ht="15.9" customHeight="1" x14ac:dyDescent="0.2">
      <c r="A23" s="178"/>
      <c r="B23" s="30"/>
      <c r="C23" s="185" t="s">
        <v>23</v>
      </c>
      <c r="D23" s="186"/>
      <c r="E23" s="101">
        <f>E20-E22</f>
        <v>-134000</v>
      </c>
      <c r="F23" s="102"/>
      <c r="G23" s="103"/>
    </row>
    <row r="24" spans="1:7" ht="15.9" customHeight="1" x14ac:dyDescent="0.2">
      <c r="A24" s="169" t="s">
        <v>25</v>
      </c>
      <c r="B24" s="170"/>
      <c r="C24" s="170"/>
      <c r="D24" s="170"/>
      <c r="E24" s="104">
        <f>+E13+E18+E23</f>
        <v>356000</v>
      </c>
      <c r="F24" s="105"/>
      <c r="G24" s="106"/>
    </row>
    <row r="25" spans="1:7" ht="15.9" customHeight="1" x14ac:dyDescent="0.2">
      <c r="A25" s="171" t="s">
        <v>26</v>
      </c>
      <c r="B25" s="172"/>
      <c r="C25" s="172"/>
      <c r="D25" s="172"/>
      <c r="E25" s="107">
        <f>実績ＢＳ・ＰＬ!D3</f>
        <v>2436700</v>
      </c>
      <c r="F25" s="108"/>
      <c r="G25" s="109"/>
    </row>
    <row r="26" spans="1:7" ht="15.9" customHeight="1" thickBot="1" x14ac:dyDescent="0.25">
      <c r="A26" s="173" t="s">
        <v>27</v>
      </c>
      <c r="B26" s="174"/>
      <c r="C26" s="174"/>
      <c r="D26" s="174"/>
      <c r="E26" s="110">
        <f>E25+E24</f>
        <v>2792700</v>
      </c>
      <c r="F26" s="111"/>
      <c r="G26" s="112"/>
    </row>
  </sheetData>
  <mergeCells count="29">
    <mergeCell ref="A24:D24"/>
    <mergeCell ref="A25:D25"/>
    <mergeCell ref="A26:D26"/>
    <mergeCell ref="A1:G1"/>
    <mergeCell ref="A19:A23"/>
    <mergeCell ref="B19:C19"/>
    <mergeCell ref="C20:D20"/>
    <mergeCell ref="B21:C21"/>
    <mergeCell ref="C22:D22"/>
    <mergeCell ref="C23:D23"/>
    <mergeCell ref="B11:C11"/>
    <mergeCell ref="C12:D12"/>
    <mergeCell ref="C13:D13"/>
    <mergeCell ref="A14:A18"/>
    <mergeCell ref="B14:C14"/>
    <mergeCell ref="C15:D15"/>
    <mergeCell ref="B16:C16"/>
    <mergeCell ref="C17:D17"/>
    <mergeCell ref="C18:D18"/>
    <mergeCell ref="A2:D2"/>
    <mergeCell ref="A3:A13"/>
    <mergeCell ref="B3:C3"/>
    <mergeCell ref="B4:C4"/>
    <mergeCell ref="B5:C5"/>
    <mergeCell ref="C6:D6"/>
    <mergeCell ref="B7:C7"/>
    <mergeCell ref="B8:C8"/>
    <mergeCell ref="B9:C9"/>
    <mergeCell ref="B10:C10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実績ＢＳ・ＰＬ</vt:lpstr>
      <vt:lpstr>見積実績比較資金繰り表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弥生株式会社</dc:creator>
  <cp:lastModifiedBy>遠藤 誠</cp:lastModifiedBy>
  <cp:lastPrinted>2020-02-23T04:30:33Z</cp:lastPrinted>
  <dcterms:created xsi:type="dcterms:W3CDTF">2002-10-09T07:41:48Z</dcterms:created>
  <dcterms:modified xsi:type="dcterms:W3CDTF">2020-02-23T04:30:37Z</dcterms:modified>
</cp:coreProperties>
</file>